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X-SOL\Desktop\MICAH\Publications_2021\Special Release\PSAX-SR-2021-0 2nd Sem 2020 Cereals\"/>
    </mc:Choice>
  </mc:AlternateContent>
  <bookViews>
    <workbookView xWindow="15165" yWindow="-90" windowWidth="10455" windowHeight="6960" firstSheet="2" activeTab="3"/>
  </bookViews>
  <sheets>
    <sheet name="TABLE 1" sheetId="1" r:id="rId1"/>
    <sheet name="TABLE 2" sheetId="2" r:id="rId2"/>
    <sheet name="TABLE 3" sheetId="3" r:id="rId3"/>
    <sheet name="TABLE 4" sheetId="4" r:id="rId4"/>
  </sheets>
  <calcPr calcId="152511"/>
</workbook>
</file>

<file path=xl/calcChain.xml><?xml version="1.0" encoding="utf-8"?>
<calcChain xmlns="http://schemas.openxmlformats.org/spreadsheetml/2006/main">
  <c r="E18" i="4" l="1"/>
  <c r="G17" i="4"/>
  <c r="E17" i="4"/>
  <c r="G16" i="4"/>
  <c r="E16" i="4"/>
  <c r="F16" i="4" s="1"/>
  <c r="G15" i="4"/>
  <c r="E15" i="4"/>
  <c r="G14" i="4"/>
  <c r="E14" i="4"/>
  <c r="G13" i="4"/>
  <c r="G18" i="4" s="1"/>
  <c r="E13" i="4"/>
  <c r="F13" i="4" s="1"/>
  <c r="E10" i="4"/>
  <c r="G9" i="4"/>
  <c r="E9" i="4"/>
  <c r="G8" i="4"/>
  <c r="E8" i="4"/>
  <c r="G7" i="4"/>
  <c r="E7" i="4"/>
  <c r="G6" i="4"/>
  <c r="G10" i="4" s="1"/>
  <c r="E6" i="4"/>
  <c r="G5" i="4"/>
  <c r="E5" i="4"/>
  <c r="G12" i="3"/>
  <c r="E12" i="3"/>
  <c r="G11" i="3"/>
  <c r="E11" i="3"/>
  <c r="G10" i="3"/>
  <c r="E10" i="3"/>
  <c r="G7" i="3"/>
  <c r="E7" i="3"/>
  <c r="G6" i="3"/>
  <c r="G5" i="3" s="1"/>
  <c r="E6" i="3"/>
  <c r="E5" i="3"/>
  <c r="E18" i="2"/>
  <c r="F18" i="2" s="1"/>
  <c r="G17" i="2"/>
  <c r="E17" i="2"/>
  <c r="F17" i="2" s="1"/>
  <c r="G16" i="2"/>
  <c r="F16" i="2"/>
  <c r="E16" i="2"/>
  <c r="G15" i="2"/>
  <c r="E15" i="2"/>
  <c r="F15" i="2" s="1"/>
  <c r="G14" i="2"/>
  <c r="E14" i="2"/>
  <c r="F14" i="2" s="1"/>
  <c r="G13" i="2"/>
  <c r="G18" i="2" s="1"/>
  <c r="E13" i="2"/>
  <c r="F13" i="2" s="1"/>
  <c r="E10" i="2"/>
  <c r="G9" i="2"/>
  <c r="E9" i="2"/>
  <c r="G8" i="2"/>
  <c r="E8" i="2"/>
  <c r="G7" i="2"/>
  <c r="E7" i="2"/>
  <c r="G6" i="2"/>
  <c r="G10" i="2" s="1"/>
  <c r="E6" i="2"/>
  <c r="G5" i="2"/>
  <c r="E5" i="2"/>
  <c r="G12" i="1"/>
  <c r="E12" i="1"/>
  <c r="G11" i="1"/>
  <c r="E11" i="1"/>
  <c r="G10" i="1"/>
  <c r="E10" i="1"/>
  <c r="G7" i="1"/>
  <c r="E7" i="1"/>
  <c r="G6" i="1"/>
  <c r="G5" i="1" s="1"/>
  <c r="E6" i="1"/>
  <c r="E5" i="1"/>
</calcChain>
</file>

<file path=xl/sharedStrings.xml><?xml version="1.0" encoding="utf-8"?>
<sst xmlns="http://schemas.openxmlformats.org/spreadsheetml/2006/main" count="76" uniqueCount="24">
  <si>
    <t>Type of Ecosystem</t>
  </si>
  <si>
    <t>Production (Metric Tons)</t>
  </si>
  <si>
    <t>Percent Share (%)</t>
  </si>
  <si>
    <t>Percent Change (%)</t>
  </si>
  <si>
    <t>Irrigated Palay</t>
  </si>
  <si>
    <t>Rainfed Palay</t>
  </si>
  <si>
    <t>Total Palay</t>
  </si>
  <si>
    <t>Area Harvested (Hectares)</t>
  </si>
  <si>
    <t>Source: Philippine Statistics Authority</t>
  </si>
  <si>
    <t>Province</t>
  </si>
  <si>
    <t>Bukidnon</t>
  </si>
  <si>
    <t>Camiguin</t>
  </si>
  <si>
    <t>Lanao del Norte</t>
  </si>
  <si>
    <t>Misamis Occidental</t>
  </si>
  <si>
    <t>Misamis Oriental</t>
  </si>
  <si>
    <t>Region 10</t>
  </si>
  <si>
    <t>Total Corn</t>
  </si>
  <si>
    <t>Yellow Corn</t>
  </si>
  <si>
    <t>White Corn</t>
  </si>
  <si>
    <t>Crop Type</t>
  </si>
  <si>
    <t>Table 1. Volume of Palay Production and Area Harvested for Palay by Ecosystem, Northern Mindanao: Second Semester, 2020 and 2019</t>
  </si>
  <si>
    <t>Table 2. Volume of Palay Production and Area Harvested for Palay by Province, Northern Mindanao: Second Semester, 2020 and 2019</t>
  </si>
  <si>
    <t>Table 3. Volume of Corn Production  and Area Harvested for Corn by Crop Type, Northern Mindanao: Second Semester, 2020 and 2019</t>
  </si>
  <si>
    <t>Table 4. Volume of Corn Production and Area Harvested for Corn by Province, Northern Mindanao: Second Semester, 2020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</si>
</sst>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Fill="1" applyAlignment="1" applyProtection="1">
      <alignment wrapText="1"/>
    </xf>
    <xf numFmtId="0" fontId="4" fillId="0" borderId="0" xfId="3" applyFont="1" applyFill="1" applyProtection="1"/>
    <xf numFmtId="0" fontId="5" fillId="0" borderId="0" xfId="0" applyFont="1"/>
    <xf numFmtId="0" fontId="8" fillId="0" borderId="0" xfId="0" applyFont="1"/>
    <xf numFmtId="165" fontId="7" fillId="0" borderId="9" xfId="0" applyNumberFormat="1" applyFont="1" applyBorder="1" applyAlignment="1">
      <alignment horizontal="center" vertical="center"/>
    </xf>
    <xf numFmtId="165" fontId="7" fillId="0" borderId="9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 applyProtection="1">
      <alignment horizontal="center" vertical="center"/>
    </xf>
    <xf numFmtId="0" fontId="3" fillId="0" borderId="0" xfId="3" applyFont="1" applyFill="1" applyProtection="1"/>
    <xf numFmtId="165" fontId="7" fillId="0" borderId="9" xfId="0" applyNumberFormat="1" applyFont="1" applyBorder="1" applyAlignment="1">
      <alignment horizontal="center"/>
    </xf>
    <xf numFmtId="167" fontId="7" fillId="0" borderId="9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7" fontId="7" fillId="0" borderId="9" xfId="1" applyNumberFormat="1" applyFont="1" applyFill="1" applyBorder="1" applyProtection="1"/>
    <xf numFmtId="0" fontId="3" fillId="0" borderId="9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5" fillId="0" borderId="5" xfId="0" applyFont="1" applyBorder="1"/>
    <xf numFmtId="0" fontId="3" fillId="0" borderId="0" xfId="3" applyFont="1" applyFill="1" applyAlignment="1" applyProtection="1">
      <alignment horizontal="center" wrapText="1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2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3" xfId="3" applyFont="1" applyFill="1" applyBorder="1" applyAlignment="1" applyProtection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6" fontId="3" fillId="0" borderId="9" xfId="1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3" applyFont="1" applyFill="1" applyBorder="1" applyAlignment="1" applyProtection="1">
      <alignment horizontal="left" vertical="center"/>
    </xf>
    <xf numFmtId="164" fontId="4" fillId="0" borderId="9" xfId="3" applyNumberFormat="1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3" fillId="0" borderId="9" xfId="3" applyFont="1" applyFill="1" applyBorder="1" applyAlignment="1" applyProtection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 wrapText="1"/>
    </xf>
    <xf numFmtId="164" fontId="4" fillId="0" borderId="3" xfId="3" applyNumberFormat="1" applyFont="1" applyFill="1" applyBorder="1" applyAlignment="1" applyProtection="1">
      <alignment horizontal="center" vertical="center"/>
    </xf>
    <xf numFmtId="164" fontId="4" fillId="0" borderId="5" xfId="3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2" fillId="0" borderId="3" xfId="3" applyNumberFormat="1" applyBorder="1" applyAlignment="1">
      <alignment horizontal="center" vertical="center"/>
    </xf>
    <xf numFmtId="164" fontId="2" fillId="0" borderId="5" xfId="3" applyNumberForma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/>
    </xf>
    <xf numFmtId="164" fontId="2" fillId="0" borderId="9" xfId="3" applyNumberForma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sqref="A1:G13"/>
    </sheetView>
  </sheetViews>
  <sheetFormatPr defaultRowHeight="15" x14ac:dyDescent="0.25"/>
  <cols>
    <col min="2" max="2" width="12" customWidth="1"/>
    <col min="3" max="3" width="11.28515625" customWidth="1"/>
    <col min="4" max="4" width="11" customWidth="1"/>
    <col min="6" max="6" width="9.140625" customWidth="1"/>
    <col min="7" max="7" width="17" customWidth="1"/>
    <col min="8" max="9" width="10.5703125" customWidth="1"/>
    <col min="11" max="11" width="10.5703125" customWidth="1"/>
    <col min="12" max="12" width="12.140625" customWidth="1"/>
  </cols>
  <sheetData>
    <row r="1" spans="1:12" ht="31.5" customHeight="1" x14ac:dyDescent="0.25">
      <c r="A1" s="16" t="s">
        <v>20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</row>
    <row r="2" spans="1:12" ht="16.5" x14ac:dyDescent="0.3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6.5" customHeight="1" x14ac:dyDescent="0.3">
      <c r="A3" s="17" t="s">
        <v>0</v>
      </c>
      <c r="B3" s="18"/>
      <c r="C3" s="21" t="s">
        <v>1</v>
      </c>
      <c r="D3" s="22"/>
      <c r="E3" s="22"/>
      <c r="F3" s="23"/>
      <c r="G3" s="24" t="s">
        <v>2</v>
      </c>
    </row>
    <row r="4" spans="1:12" ht="16.5" x14ac:dyDescent="0.3">
      <c r="A4" s="19"/>
      <c r="B4" s="20"/>
      <c r="C4" s="13">
        <v>2019</v>
      </c>
      <c r="D4" s="13">
        <v>2020</v>
      </c>
      <c r="E4" s="21" t="s">
        <v>3</v>
      </c>
      <c r="F4" s="23"/>
      <c r="G4" s="25"/>
    </row>
    <row r="5" spans="1:12" ht="16.5" x14ac:dyDescent="0.3">
      <c r="A5" s="14" t="s">
        <v>6</v>
      </c>
      <c r="B5" s="15"/>
      <c r="C5" s="10">
        <v>445389.07</v>
      </c>
      <c r="D5" s="10">
        <v>462571.82</v>
      </c>
      <c r="E5" s="26">
        <f>(D5-C5)/C5*100</f>
        <v>3.8579190998108683</v>
      </c>
      <c r="F5" s="27"/>
      <c r="G5" s="46">
        <f>SUM(G6:G7)</f>
        <v>1</v>
      </c>
    </row>
    <row r="6" spans="1:12" ht="16.5" x14ac:dyDescent="0.3">
      <c r="A6" s="14" t="s">
        <v>4</v>
      </c>
      <c r="B6" s="15"/>
      <c r="C6" s="10">
        <v>390870.32</v>
      </c>
      <c r="D6" s="10">
        <v>399767.28</v>
      </c>
      <c r="E6" s="47">
        <f>(D6-C6)/C6*100</f>
        <v>2.2761922675530908</v>
      </c>
      <c r="F6" s="48"/>
      <c r="G6" s="49">
        <f>D6/D5</f>
        <v>0.8642274836370275</v>
      </c>
      <c r="K6" s="11"/>
    </row>
    <row r="7" spans="1:12" ht="16.5" x14ac:dyDescent="0.3">
      <c r="A7" s="14" t="s">
        <v>5</v>
      </c>
      <c r="B7" s="15"/>
      <c r="C7" s="10">
        <v>54518.75</v>
      </c>
      <c r="D7" s="10">
        <v>62804.54</v>
      </c>
      <c r="E7" s="26">
        <f>(D7-C7)/C7*100</f>
        <v>15.198055714777029</v>
      </c>
      <c r="F7" s="27"/>
      <c r="G7" s="49">
        <f>D7/D5</f>
        <v>0.13577251636297258</v>
      </c>
    </row>
    <row r="8" spans="1:12" ht="15.75" customHeight="1" x14ac:dyDescent="0.25">
      <c r="A8" s="17" t="s">
        <v>0</v>
      </c>
      <c r="B8" s="18"/>
      <c r="C8" s="28" t="s">
        <v>7</v>
      </c>
      <c r="D8" s="28"/>
      <c r="E8" s="28"/>
      <c r="F8" s="28"/>
      <c r="G8" s="29" t="s">
        <v>2</v>
      </c>
    </row>
    <row r="9" spans="1:12" ht="15.75" customHeight="1" x14ac:dyDescent="0.25">
      <c r="A9" s="19"/>
      <c r="B9" s="20"/>
      <c r="C9" s="50">
        <v>2019</v>
      </c>
      <c r="D9" s="50">
        <v>2020</v>
      </c>
      <c r="E9" s="28" t="s">
        <v>3</v>
      </c>
      <c r="F9" s="28"/>
      <c r="G9" s="29"/>
    </row>
    <row r="10" spans="1:12" ht="16.5" x14ac:dyDescent="0.3">
      <c r="A10" s="14" t="s">
        <v>6</v>
      </c>
      <c r="B10" s="15"/>
      <c r="C10" s="10">
        <v>90889.5</v>
      </c>
      <c r="D10" s="10">
        <v>93834</v>
      </c>
      <c r="E10" s="51">
        <f>(D10-C10)/C10*100</f>
        <v>3.2396481441750695</v>
      </c>
      <c r="F10" s="51"/>
      <c r="G10" s="52">
        <f>SUM(G11:G12)</f>
        <v>1</v>
      </c>
    </row>
    <row r="11" spans="1:12" ht="16.5" x14ac:dyDescent="0.3">
      <c r="A11" s="14" t="s">
        <v>4</v>
      </c>
      <c r="B11" s="15"/>
      <c r="C11" s="10">
        <v>76649</v>
      </c>
      <c r="D11" s="10">
        <v>77973</v>
      </c>
      <c r="E11" s="51">
        <f>(D11-C11)/C11*100</f>
        <v>1.727354564312646</v>
      </c>
      <c r="F11" s="51"/>
      <c r="G11" s="53">
        <f>D11/D10</f>
        <v>0.83096745316196685</v>
      </c>
    </row>
    <row r="12" spans="1:12" ht="16.5" x14ac:dyDescent="0.3">
      <c r="A12" s="14" t="s">
        <v>5</v>
      </c>
      <c r="B12" s="15"/>
      <c r="C12" s="10">
        <v>14240.5</v>
      </c>
      <c r="D12" s="10">
        <v>15861</v>
      </c>
      <c r="E12" s="51">
        <f>(D12-C12)/C12*100</f>
        <v>11.379516168673852</v>
      </c>
      <c r="F12" s="51"/>
      <c r="G12" s="53">
        <f>D12/D10</f>
        <v>0.16903254683803312</v>
      </c>
    </row>
    <row r="13" spans="1:12" x14ac:dyDescent="0.25">
      <c r="A13" s="4" t="s">
        <v>8</v>
      </c>
    </row>
  </sheetData>
  <mergeCells count="21">
    <mergeCell ref="A12:B12"/>
    <mergeCell ref="E12:F12"/>
    <mergeCell ref="G8:G9"/>
    <mergeCell ref="E9:F9"/>
    <mergeCell ref="A10:B10"/>
    <mergeCell ref="E10:F10"/>
    <mergeCell ref="A11:B11"/>
    <mergeCell ref="E11:F11"/>
    <mergeCell ref="A6:B6"/>
    <mergeCell ref="E6:F6"/>
    <mergeCell ref="A7:B7"/>
    <mergeCell ref="E7:F7"/>
    <mergeCell ref="A8:B9"/>
    <mergeCell ref="C8:F8"/>
    <mergeCell ref="A5:B5"/>
    <mergeCell ref="E5:F5"/>
    <mergeCell ref="A1:G1"/>
    <mergeCell ref="A3:B4"/>
    <mergeCell ref="C3:F3"/>
    <mergeCell ref="G3:G4"/>
    <mergeCell ref="E4:F4"/>
  </mergeCells>
  <pageMargins left="0.7" right="0.7" top="0.75" bottom="0.75" header="0.3" footer="0.3"/>
  <pageSetup paperSize="1000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0" zoomScaleNormal="80" workbookViewId="0">
      <selection sqref="A1:G19"/>
    </sheetView>
  </sheetViews>
  <sheetFormatPr defaultRowHeight="15" x14ac:dyDescent="0.25"/>
  <cols>
    <col min="2" max="2" width="14" customWidth="1"/>
    <col min="3" max="3" width="11" customWidth="1"/>
    <col min="4" max="4" width="10.140625" customWidth="1"/>
    <col min="6" max="6" width="11.7109375" customWidth="1"/>
    <col min="7" max="7" width="20.42578125" customWidth="1"/>
    <col min="8" max="8" width="10.5703125" customWidth="1"/>
    <col min="9" max="9" width="10.42578125" customWidth="1"/>
    <col min="11" max="11" width="12.42578125" customWidth="1"/>
    <col min="12" max="12" width="12" customWidth="1"/>
  </cols>
  <sheetData>
    <row r="1" spans="1:12" ht="31.5" customHeight="1" x14ac:dyDescent="0.25">
      <c r="A1" s="16" t="s">
        <v>21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</row>
    <row r="2" spans="1:12" ht="16.5" x14ac:dyDescent="0.3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2" ht="15.75" x14ac:dyDescent="0.25">
      <c r="A3" s="17" t="s">
        <v>9</v>
      </c>
      <c r="B3" s="32"/>
      <c r="C3" s="21" t="s">
        <v>1</v>
      </c>
      <c r="D3" s="35"/>
      <c r="E3" s="35"/>
      <c r="F3" s="36"/>
      <c r="G3" s="37" t="s">
        <v>2</v>
      </c>
    </row>
    <row r="4" spans="1:12" ht="16.5" x14ac:dyDescent="0.3">
      <c r="A4" s="33"/>
      <c r="B4" s="34"/>
      <c r="C4" s="13">
        <v>2019</v>
      </c>
      <c r="D4" s="13">
        <v>2020</v>
      </c>
      <c r="E4" s="21" t="s">
        <v>3</v>
      </c>
      <c r="F4" s="23"/>
      <c r="G4" s="37"/>
    </row>
    <row r="5" spans="1:12" ht="15.75" x14ac:dyDescent="0.25">
      <c r="A5" s="30" t="s">
        <v>10</v>
      </c>
      <c r="B5" s="30"/>
      <c r="C5" s="12">
        <v>277489.2</v>
      </c>
      <c r="D5" s="12">
        <v>295141.52</v>
      </c>
      <c r="E5" s="31">
        <f t="shared" ref="E5:E10" si="0">(D5-C5)/C5*100</f>
        <v>6.3614439769187427</v>
      </c>
      <c r="F5" s="31"/>
      <c r="G5" s="5">
        <f>D5/D10</f>
        <v>0.63804474729999772</v>
      </c>
    </row>
    <row r="6" spans="1:12" ht="15.75" x14ac:dyDescent="0.25">
      <c r="A6" s="30" t="s">
        <v>11</v>
      </c>
      <c r="B6" s="30"/>
      <c r="C6" s="12">
        <v>795</v>
      </c>
      <c r="D6" s="12">
        <v>1122.0999999999999</v>
      </c>
      <c r="E6" s="31">
        <f t="shared" si="0"/>
        <v>41.144654088050302</v>
      </c>
      <c r="F6" s="31"/>
      <c r="G6" s="5">
        <f>D6/D10</f>
        <v>2.4257854704594845E-3</v>
      </c>
    </row>
    <row r="7" spans="1:12" ht="15.75" x14ac:dyDescent="0.25">
      <c r="A7" s="30" t="s">
        <v>12</v>
      </c>
      <c r="B7" s="30"/>
      <c r="C7" s="12">
        <v>108213.37</v>
      </c>
      <c r="D7" s="12">
        <v>109199.65</v>
      </c>
      <c r="E7" s="31">
        <f t="shared" si="0"/>
        <v>0.91142157387760769</v>
      </c>
      <c r="F7" s="31"/>
      <c r="G7" s="5">
        <f>D7/D10</f>
        <v>0.23607069276290976</v>
      </c>
    </row>
    <row r="8" spans="1:12" ht="15.75" x14ac:dyDescent="0.25">
      <c r="A8" s="30" t="s">
        <v>13</v>
      </c>
      <c r="B8" s="30"/>
      <c r="C8" s="12">
        <v>45945.5</v>
      </c>
      <c r="D8" s="12">
        <v>44269.08</v>
      </c>
      <c r="E8" s="31">
        <f t="shared" si="0"/>
        <v>-3.6487142375205366</v>
      </c>
      <c r="F8" s="31"/>
      <c r="G8" s="5">
        <f>D8/D10</f>
        <v>9.5702068491764158E-2</v>
      </c>
    </row>
    <row r="9" spans="1:12" ht="15.75" x14ac:dyDescent="0.25">
      <c r="A9" s="30" t="s">
        <v>14</v>
      </c>
      <c r="B9" s="30"/>
      <c r="C9" s="12">
        <v>12946</v>
      </c>
      <c r="D9" s="12">
        <v>12839.47</v>
      </c>
      <c r="E9" s="31">
        <f t="shared" si="0"/>
        <v>-0.82287965394717022</v>
      </c>
      <c r="F9" s="31"/>
      <c r="G9" s="5">
        <f>D9/D10</f>
        <v>2.7756705974868939E-2</v>
      </c>
    </row>
    <row r="10" spans="1:12" ht="15.75" x14ac:dyDescent="0.25">
      <c r="A10" s="30" t="s">
        <v>15</v>
      </c>
      <c r="B10" s="30"/>
      <c r="C10" s="12">
        <v>445389.07</v>
      </c>
      <c r="D10" s="12">
        <v>462571.82</v>
      </c>
      <c r="E10" s="31">
        <f t="shared" si="0"/>
        <v>3.8579190998108683</v>
      </c>
      <c r="F10" s="31"/>
      <c r="G10" s="5">
        <f>SUM(G5:G9)</f>
        <v>1</v>
      </c>
    </row>
    <row r="11" spans="1:12" ht="16.5" x14ac:dyDescent="0.3">
      <c r="A11" s="17" t="s">
        <v>9</v>
      </c>
      <c r="B11" s="32"/>
      <c r="C11" s="38" t="s">
        <v>7</v>
      </c>
      <c r="D11" s="38"/>
      <c r="E11" s="38"/>
      <c r="F11" s="38"/>
      <c r="G11" s="29" t="s">
        <v>2</v>
      </c>
      <c r="H11" s="3"/>
      <c r="I11" s="3"/>
      <c r="J11" s="3"/>
      <c r="K11" s="3"/>
      <c r="L11" s="3"/>
    </row>
    <row r="12" spans="1:12" ht="15.75" x14ac:dyDescent="0.25">
      <c r="A12" s="33"/>
      <c r="B12" s="34"/>
      <c r="C12" s="13">
        <v>2019</v>
      </c>
      <c r="D12" s="13">
        <v>2020</v>
      </c>
      <c r="E12" s="38" t="s">
        <v>3</v>
      </c>
      <c r="F12" s="38"/>
      <c r="G12" s="29"/>
    </row>
    <row r="13" spans="1:12" ht="15.75" x14ac:dyDescent="0.25">
      <c r="A13" s="30" t="s">
        <v>10</v>
      </c>
      <c r="B13" s="30"/>
      <c r="C13" s="12">
        <v>54277.5</v>
      </c>
      <c r="D13" s="12">
        <v>56977</v>
      </c>
      <c r="E13" s="31">
        <f t="shared" ref="E13:F17" si="1">(D13-C13)/C13*100</f>
        <v>4.9735157293537835</v>
      </c>
      <c r="F13" s="31">
        <f t="shared" si="1"/>
        <v>-99.991271011584757</v>
      </c>
      <c r="G13" s="6">
        <f>D13/D18</f>
        <v>0.60721060596372312</v>
      </c>
    </row>
    <row r="14" spans="1:12" ht="15.75" x14ac:dyDescent="0.25">
      <c r="A14" s="30" t="s">
        <v>11</v>
      </c>
      <c r="B14" s="30"/>
      <c r="C14" s="12">
        <v>199</v>
      </c>
      <c r="D14" s="12">
        <v>277</v>
      </c>
      <c r="E14" s="31">
        <f t="shared" si="1"/>
        <v>39.195979899497488</v>
      </c>
      <c r="F14" s="31">
        <f t="shared" si="1"/>
        <v>-85.849826751083938</v>
      </c>
      <c r="G14" s="6">
        <f>D14/D18</f>
        <v>2.9520216552635504E-3</v>
      </c>
    </row>
    <row r="15" spans="1:12" ht="15.75" x14ac:dyDescent="0.25">
      <c r="A15" s="30" t="s">
        <v>12</v>
      </c>
      <c r="B15" s="30"/>
      <c r="C15" s="12">
        <v>23115</v>
      </c>
      <c r="D15" s="12">
        <v>23327</v>
      </c>
      <c r="E15" s="31">
        <f t="shared" si="1"/>
        <v>0.91715336361669919</v>
      </c>
      <c r="F15" s="31">
        <f t="shared" si="1"/>
        <v>-99.996068275544999</v>
      </c>
      <c r="G15" s="6">
        <f>D15/D18</f>
        <v>0.24859858899759149</v>
      </c>
    </row>
    <row r="16" spans="1:12" ht="15.75" x14ac:dyDescent="0.25">
      <c r="A16" s="30" t="s">
        <v>13</v>
      </c>
      <c r="B16" s="30"/>
      <c r="C16" s="12">
        <v>10275</v>
      </c>
      <c r="D16" s="12">
        <v>10144</v>
      </c>
      <c r="E16" s="39">
        <f t="shared" si="1"/>
        <v>-1.2749391727493917</v>
      </c>
      <c r="F16" s="39">
        <f t="shared" si="1"/>
        <v>-100.01256840667143</v>
      </c>
      <c r="G16" s="6">
        <f>D16/D18</f>
        <v>0.10810580386640237</v>
      </c>
    </row>
    <row r="17" spans="1:7" ht="15.75" x14ac:dyDescent="0.25">
      <c r="A17" s="30" t="s">
        <v>14</v>
      </c>
      <c r="B17" s="30"/>
      <c r="C17" s="12">
        <v>3023</v>
      </c>
      <c r="D17" s="12">
        <v>3109</v>
      </c>
      <c r="E17" s="39">
        <f t="shared" si="1"/>
        <v>2.8448561032087332</v>
      </c>
      <c r="F17" s="39">
        <f t="shared" si="1"/>
        <v>-99.908496104753667</v>
      </c>
      <c r="G17" s="6">
        <f>D17/D18</f>
        <v>3.313297951701942E-2</v>
      </c>
    </row>
    <row r="18" spans="1:7" ht="15.75" x14ac:dyDescent="0.25">
      <c r="A18" s="30" t="s">
        <v>15</v>
      </c>
      <c r="B18" s="30"/>
      <c r="C18" s="12">
        <v>90889.5</v>
      </c>
      <c r="D18" s="12">
        <v>93834</v>
      </c>
      <c r="E18" s="39">
        <f>(D18-C18)/C18*100</f>
        <v>3.2396481441750695</v>
      </c>
      <c r="F18" s="39">
        <f>(E18-D18)/D18*100</f>
        <v>-99.996547468780861</v>
      </c>
      <c r="G18" s="5">
        <f>SUM(G13:G17)</f>
        <v>0.99999999999999989</v>
      </c>
    </row>
    <row r="19" spans="1:7" x14ac:dyDescent="0.25">
      <c r="A19" s="4" t="s">
        <v>8</v>
      </c>
    </row>
  </sheetData>
  <mergeCells count="33">
    <mergeCell ref="A18:B18"/>
    <mergeCell ref="E18:F18"/>
    <mergeCell ref="A15:B15"/>
    <mergeCell ref="E15:F15"/>
    <mergeCell ref="A16:B16"/>
    <mergeCell ref="E16:F16"/>
    <mergeCell ref="A17:B17"/>
    <mergeCell ref="E17:F17"/>
    <mergeCell ref="G11:G12"/>
    <mergeCell ref="E12:F12"/>
    <mergeCell ref="A13:B13"/>
    <mergeCell ref="E13:F13"/>
    <mergeCell ref="A14:B14"/>
    <mergeCell ref="E14:F14"/>
    <mergeCell ref="A9:B9"/>
    <mergeCell ref="E9:F9"/>
    <mergeCell ref="A10:B10"/>
    <mergeCell ref="E10:F10"/>
    <mergeCell ref="A11:B12"/>
    <mergeCell ref="C11:F11"/>
    <mergeCell ref="A6:B6"/>
    <mergeCell ref="E6:F6"/>
    <mergeCell ref="A7:B7"/>
    <mergeCell ref="E7:F7"/>
    <mergeCell ref="A8:B8"/>
    <mergeCell ref="E8:F8"/>
    <mergeCell ref="A5:B5"/>
    <mergeCell ref="E5:F5"/>
    <mergeCell ref="A1:G1"/>
    <mergeCell ref="A3:B4"/>
    <mergeCell ref="C3:F3"/>
    <mergeCell ref="G3:G4"/>
    <mergeCell ref="E4:F4"/>
  </mergeCells>
  <pageMargins left="0.7" right="0.7" top="0.75" bottom="0.75" header="0.3" footer="0.3"/>
  <pageSetup paperSize="1000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sqref="A1:G13"/>
    </sheetView>
  </sheetViews>
  <sheetFormatPr defaultRowHeight="15" x14ac:dyDescent="0.25"/>
  <cols>
    <col min="2" max="2" width="8.28515625" customWidth="1"/>
    <col min="3" max="3" width="13.7109375" customWidth="1"/>
    <col min="4" max="4" width="13.85546875" customWidth="1"/>
    <col min="6" max="6" width="10.5703125" customWidth="1"/>
    <col min="7" max="7" width="17.85546875" customWidth="1"/>
    <col min="8" max="8" width="14" customWidth="1"/>
    <col min="9" max="9" width="13.85546875" customWidth="1"/>
    <col min="11" max="11" width="11.140625" customWidth="1"/>
    <col min="12" max="12" width="11.5703125" customWidth="1"/>
  </cols>
  <sheetData>
    <row r="1" spans="1:12" ht="31.5" customHeight="1" x14ac:dyDescent="0.25">
      <c r="A1" s="16" t="s">
        <v>22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</row>
    <row r="2" spans="1:12" ht="16.5" x14ac:dyDescent="0.3">
      <c r="A2" s="8"/>
      <c r="B2" s="8"/>
      <c r="C2" s="8"/>
      <c r="D2" s="8"/>
      <c r="E2" s="8"/>
      <c r="F2" s="8"/>
      <c r="G2" s="8"/>
      <c r="H2" s="3"/>
      <c r="I2" s="3"/>
      <c r="J2" s="3"/>
      <c r="K2" s="3"/>
      <c r="L2" s="3"/>
    </row>
    <row r="3" spans="1:12" ht="15.75" x14ac:dyDescent="0.25">
      <c r="A3" s="17" t="s">
        <v>19</v>
      </c>
      <c r="B3" s="32"/>
      <c r="C3" s="21" t="s">
        <v>1</v>
      </c>
      <c r="D3" s="35"/>
      <c r="E3" s="35"/>
      <c r="F3" s="36"/>
      <c r="G3" s="40" t="s">
        <v>2</v>
      </c>
    </row>
    <row r="4" spans="1:12" ht="15.75" x14ac:dyDescent="0.25">
      <c r="A4" s="33"/>
      <c r="B4" s="34"/>
      <c r="C4" s="13">
        <v>2019</v>
      </c>
      <c r="D4" s="13">
        <v>2020</v>
      </c>
      <c r="E4" s="21" t="s">
        <v>3</v>
      </c>
      <c r="F4" s="36"/>
      <c r="G4" s="41"/>
    </row>
    <row r="5" spans="1:12" ht="15.75" x14ac:dyDescent="0.25">
      <c r="A5" s="30" t="s">
        <v>16</v>
      </c>
      <c r="B5" s="30"/>
      <c r="C5" s="12">
        <v>939897</v>
      </c>
      <c r="D5" s="12">
        <v>949959.52</v>
      </c>
      <c r="E5" s="31">
        <f>(D5-C5)/C5*100</f>
        <v>1.0705981612878879</v>
      </c>
      <c r="F5" s="31"/>
      <c r="G5" s="7">
        <f>SUM(G6:G7)</f>
        <v>1</v>
      </c>
    </row>
    <row r="6" spans="1:12" ht="15.75" x14ac:dyDescent="0.25">
      <c r="A6" s="30" t="s">
        <v>18</v>
      </c>
      <c r="B6" s="30"/>
      <c r="C6" s="12">
        <v>349868</v>
      </c>
      <c r="D6" s="12">
        <v>370106.41</v>
      </c>
      <c r="E6" s="31">
        <f>(D6-C6)/C6*100</f>
        <v>5.7845844718579507</v>
      </c>
      <c r="F6" s="31"/>
      <c r="G6" s="7">
        <f>D6/D5</f>
        <v>0.38960229589572404</v>
      </c>
    </row>
    <row r="7" spans="1:12" ht="15.75" x14ac:dyDescent="0.25">
      <c r="A7" s="30" t="s">
        <v>17</v>
      </c>
      <c r="B7" s="30"/>
      <c r="C7" s="12">
        <v>590029</v>
      </c>
      <c r="D7" s="12">
        <v>579853.11</v>
      </c>
      <c r="E7" s="31">
        <f>(D7-C7)/C7*100</f>
        <v>-1.7246423480879778</v>
      </c>
      <c r="F7" s="31"/>
      <c r="G7" s="7">
        <f>D7/D5</f>
        <v>0.61039770410427596</v>
      </c>
    </row>
    <row r="8" spans="1:12" ht="16.5" x14ac:dyDescent="0.3">
      <c r="A8" s="17" t="s">
        <v>19</v>
      </c>
      <c r="B8" s="32"/>
      <c r="C8" s="21" t="s">
        <v>7</v>
      </c>
      <c r="D8" s="35"/>
      <c r="E8" s="35"/>
      <c r="F8" s="36"/>
      <c r="G8" s="40" t="s">
        <v>2</v>
      </c>
      <c r="H8" s="3"/>
      <c r="I8" s="3"/>
      <c r="J8" s="3"/>
      <c r="K8" s="3"/>
      <c r="L8" s="3"/>
    </row>
    <row r="9" spans="1:12" ht="15.75" x14ac:dyDescent="0.25">
      <c r="A9" s="33"/>
      <c r="B9" s="34"/>
      <c r="C9" s="13">
        <v>2019</v>
      </c>
      <c r="D9" s="13">
        <v>2020</v>
      </c>
      <c r="E9" s="21" t="s">
        <v>3</v>
      </c>
      <c r="F9" s="36"/>
      <c r="G9" s="41"/>
    </row>
    <row r="10" spans="1:12" ht="15.75" x14ac:dyDescent="0.25">
      <c r="A10" s="30" t="s">
        <v>16</v>
      </c>
      <c r="B10" s="30"/>
      <c r="C10" s="12">
        <v>248288</v>
      </c>
      <c r="D10" s="12">
        <v>246535</v>
      </c>
      <c r="E10" s="31">
        <f>(D10-C10)/C10*100</f>
        <v>-0.70603492718133776</v>
      </c>
      <c r="F10" s="31"/>
      <c r="G10" s="7">
        <f>SUM(G11:G12)</f>
        <v>1</v>
      </c>
    </row>
    <row r="11" spans="1:12" ht="15.75" x14ac:dyDescent="0.25">
      <c r="A11" s="30" t="s">
        <v>18</v>
      </c>
      <c r="B11" s="30"/>
      <c r="C11" s="12">
        <v>135587</v>
      </c>
      <c r="D11" s="12">
        <v>136366</v>
      </c>
      <c r="E11" s="31">
        <f>(D11-C11)/C11*100</f>
        <v>0.57453885697006357</v>
      </c>
      <c r="F11" s="31"/>
      <c r="G11" s="7">
        <f>D11/D10</f>
        <v>0.55313038716612251</v>
      </c>
    </row>
    <row r="12" spans="1:12" ht="15.75" x14ac:dyDescent="0.25">
      <c r="A12" s="30" t="s">
        <v>17</v>
      </c>
      <c r="B12" s="30"/>
      <c r="C12" s="12">
        <v>112701</v>
      </c>
      <c r="D12" s="12">
        <v>110169</v>
      </c>
      <c r="E12" s="31">
        <f>(D12-C12)/C12*100</f>
        <v>-2.2466526472702109</v>
      </c>
      <c r="F12" s="31"/>
      <c r="G12" s="7">
        <f>D12/D10</f>
        <v>0.44686961283387755</v>
      </c>
    </row>
    <row r="13" spans="1:12" x14ac:dyDescent="0.25">
      <c r="A13" s="4" t="s">
        <v>8</v>
      </c>
    </row>
  </sheetData>
  <mergeCells count="21">
    <mergeCell ref="A12:B12"/>
    <mergeCell ref="G8:G9"/>
    <mergeCell ref="A6:B6"/>
    <mergeCell ref="E6:F6"/>
    <mergeCell ref="C8:F8"/>
    <mergeCell ref="E9:F9"/>
    <mergeCell ref="E10:F10"/>
    <mergeCell ref="E11:F11"/>
    <mergeCell ref="E12:F12"/>
    <mergeCell ref="A7:B7"/>
    <mergeCell ref="A1:G1"/>
    <mergeCell ref="G3:G4"/>
    <mergeCell ref="A8:B9"/>
    <mergeCell ref="A10:B10"/>
    <mergeCell ref="A11:B11"/>
    <mergeCell ref="A3:B4"/>
    <mergeCell ref="C3:F3"/>
    <mergeCell ref="E4:F4"/>
    <mergeCell ref="A5:B5"/>
    <mergeCell ref="E5:F5"/>
    <mergeCell ref="E7:F7"/>
  </mergeCells>
  <pageMargins left="0.7" right="0.7" top="0.75" bottom="0.75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G19"/>
    </sheetView>
  </sheetViews>
  <sheetFormatPr defaultRowHeight="15" x14ac:dyDescent="0.25"/>
  <cols>
    <col min="2" max="2" width="8.85546875" customWidth="1"/>
    <col min="3" max="4" width="10.140625" customWidth="1"/>
    <col min="6" max="6" width="11.28515625" customWidth="1"/>
    <col min="7" max="7" width="17.140625" customWidth="1"/>
    <col min="8" max="8" width="11" customWidth="1"/>
    <col min="9" max="9" width="10.85546875" customWidth="1"/>
    <col min="11" max="11" width="11" customWidth="1"/>
    <col min="12" max="12" width="12.5703125" customWidth="1"/>
  </cols>
  <sheetData>
    <row r="1" spans="1:12" ht="30.75" customHeight="1" x14ac:dyDescent="0.25">
      <c r="A1" s="16" t="s">
        <v>23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</row>
    <row r="2" spans="1:12" ht="16.5" x14ac:dyDescent="0.3">
      <c r="A2" s="8"/>
      <c r="B2" s="8"/>
      <c r="C2" s="8"/>
      <c r="D2" s="8"/>
      <c r="E2" s="8"/>
      <c r="F2" s="8"/>
      <c r="G2" s="3"/>
      <c r="H2" s="3"/>
      <c r="I2" s="3"/>
      <c r="J2" s="3"/>
      <c r="K2" s="3"/>
      <c r="L2" s="3"/>
    </row>
    <row r="3" spans="1:12" ht="15.75" x14ac:dyDescent="0.25">
      <c r="A3" s="17" t="s">
        <v>9</v>
      </c>
      <c r="B3" s="32"/>
      <c r="C3" s="21" t="s">
        <v>1</v>
      </c>
      <c r="D3" s="35"/>
      <c r="E3" s="35"/>
      <c r="F3" s="36"/>
      <c r="G3" s="29" t="s">
        <v>2</v>
      </c>
    </row>
    <row r="4" spans="1:12" ht="15.75" x14ac:dyDescent="0.25">
      <c r="A4" s="33"/>
      <c r="B4" s="34"/>
      <c r="C4" s="13">
        <v>2019</v>
      </c>
      <c r="D4" s="13">
        <v>2020</v>
      </c>
      <c r="E4" s="21" t="s">
        <v>3</v>
      </c>
      <c r="F4" s="36"/>
      <c r="G4" s="29"/>
    </row>
    <row r="5" spans="1:12" ht="15.75" x14ac:dyDescent="0.25">
      <c r="A5" s="30" t="s">
        <v>10</v>
      </c>
      <c r="B5" s="30"/>
      <c r="C5" s="12">
        <v>610788</v>
      </c>
      <c r="D5" s="12">
        <v>592885</v>
      </c>
      <c r="E5" s="31">
        <f t="shared" ref="E5:E10" si="0">(D5-C5)/C5*100</f>
        <v>-2.9311315873920245</v>
      </c>
      <c r="F5" s="31"/>
      <c r="G5" s="9">
        <f>D5/D10</f>
        <v>0.62411606759833305</v>
      </c>
    </row>
    <row r="6" spans="1:12" ht="15.75" x14ac:dyDescent="0.25">
      <c r="A6" s="30" t="s">
        <v>11</v>
      </c>
      <c r="B6" s="30"/>
      <c r="C6" s="12">
        <v>350</v>
      </c>
      <c r="D6" s="12">
        <v>327.36</v>
      </c>
      <c r="E6" s="31">
        <f t="shared" si="0"/>
        <v>-6.4685714285714253</v>
      </c>
      <c r="F6" s="31"/>
      <c r="G6" s="54">
        <f>D6/D10</f>
        <v>3.4460415744873003E-4</v>
      </c>
    </row>
    <row r="7" spans="1:12" ht="15.75" x14ac:dyDescent="0.25">
      <c r="A7" s="30" t="s">
        <v>12</v>
      </c>
      <c r="B7" s="30"/>
      <c r="C7" s="12">
        <v>198080</v>
      </c>
      <c r="D7" s="12">
        <v>226933.58</v>
      </c>
      <c r="E7" s="31">
        <f t="shared" si="0"/>
        <v>14.566629644588039</v>
      </c>
      <c r="F7" s="31"/>
      <c r="G7" s="9">
        <f>D7/D10</f>
        <v>0.23888763175929853</v>
      </c>
    </row>
    <row r="8" spans="1:12" ht="15.75" customHeight="1" x14ac:dyDescent="0.25">
      <c r="A8" s="30" t="s">
        <v>13</v>
      </c>
      <c r="B8" s="30"/>
      <c r="C8" s="12">
        <v>45314</v>
      </c>
      <c r="D8" s="12">
        <v>42694.21</v>
      </c>
      <c r="E8" s="31">
        <f t="shared" si="0"/>
        <v>-5.7814141324976847</v>
      </c>
      <c r="F8" s="31"/>
      <c r="G8" s="9">
        <f>D8/D10</f>
        <v>4.4943188737136923E-2</v>
      </c>
    </row>
    <row r="9" spans="1:12" ht="15.75" customHeight="1" x14ac:dyDescent="0.25">
      <c r="A9" s="30" t="s">
        <v>14</v>
      </c>
      <c r="B9" s="30"/>
      <c r="C9" s="12">
        <v>85365</v>
      </c>
      <c r="D9" s="12">
        <v>87119.37</v>
      </c>
      <c r="E9" s="31">
        <f t="shared" si="0"/>
        <v>2.0551396942540801</v>
      </c>
      <c r="F9" s="31"/>
      <c r="G9" s="9">
        <f>D9/D10</f>
        <v>9.1708507747782761E-2</v>
      </c>
    </row>
    <row r="10" spans="1:12" ht="15.75" x14ac:dyDescent="0.25">
      <c r="A10" s="30" t="s">
        <v>15</v>
      </c>
      <c r="B10" s="30"/>
      <c r="C10" s="12">
        <v>939897</v>
      </c>
      <c r="D10" s="12">
        <v>949959.52</v>
      </c>
      <c r="E10" s="31">
        <f t="shared" si="0"/>
        <v>1.0705981612878879</v>
      </c>
      <c r="F10" s="31"/>
      <c r="G10" s="9">
        <f>SUM(G5:G9)</f>
        <v>0.99999999999999989</v>
      </c>
    </row>
    <row r="11" spans="1:12" ht="16.5" x14ac:dyDescent="0.3">
      <c r="A11" s="17" t="s">
        <v>9</v>
      </c>
      <c r="B11" s="32"/>
      <c r="C11" s="21" t="s">
        <v>7</v>
      </c>
      <c r="D11" s="35"/>
      <c r="E11" s="35"/>
      <c r="F11" s="36"/>
      <c r="G11" s="29" t="s">
        <v>2</v>
      </c>
      <c r="H11" s="3"/>
      <c r="I11" s="3"/>
      <c r="J11" s="3"/>
      <c r="K11" s="3"/>
      <c r="L11" s="3"/>
    </row>
    <row r="12" spans="1:12" ht="15.75" x14ac:dyDescent="0.25">
      <c r="A12" s="33"/>
      <c r="B12" s="34"/>
      <c r="C12" s="13">
        <v>2019</v>
      </c>
      <c r="D12" s="13">
        <v>2020</v>
      </c>
      <c r="E12" s="21" t="s">
        <v>3</v>
      </c>
      <c r="F12" s="36"/>
      <c r="G12" s="29"/>
    </row>
    <row r="13" spans="1:12" ht="15.75" x14ac:dyDescent="0.25">
      <c r="A13" s="30" t="s">
        <v>10</v>
      </c>
      <c r="B13" s="30"/>
      <c r="C13" s="12">
        <v>124534</v>
      </c>
      <c r="D13" s="12">
        <v>120879</v>
      </c>
      <c r="E13" s="42">
        <f>(D13-C13)/C13*100</f>
        <v>-2.9349414617694767</v>
      </c>
      <c r="F13" s="43">
        <f>(E13-D13)/D13*100</f>
        <v>-100.00242799945546</v>
      </c>
      <c r="G13" s="9">
        <f>D13/D18</f>
        <v>0.49031172044537286</v>
      </c>
    </row>
    <row r="14" spans="1:12" ht="15.75" x14ac:dyDescent="0.25">
      <c r="A14" s="30" t="s">
        <v>11</v>
      </c>
      <c r="B14" s="30"/>
      <c r="C14" s="12">
        <v>160</v>
      </c>
      <c r="D14" s="12">
        <v>155</v>
      </c>
      <c r="E14" s="42">
        <f>(D14-C14)/C14*100</f>
        <v>-3.125</v>
      </c>
      <c r="F14" s="43"/>
      <c r="G14" s="9">
        <f>D14/D18</f>
        <v>6.2871397570324697E-4</v>
      </c>
    </row>
    <row r="15" spans="1:12" ht="15.75" x14ac:dyDescent="0.25">
      <c r="A15" s="30" t="s">
        <v>12</v>
      </c>
      <c r="B15" s="30"/>
      <c r="C15" s="12">
        <v>71235</v>
      </c>
      <c r="D15" s="12">
        <v>73110</v>
      </c>
      <c r="E15" s="42">
        <f>(D15-C15)/C15*100</f>
        <v>2.6321330806485577</v>
      </c>
      <c r="F15" s="43"/>
      <c r="G15" s="9">
        <f>D15/D18</f>
        <v>0.29655018557202834</v>
      </c>
    </row>
    <row r="16" spans="1:12" ht="15.75" x14ac:dyDescent="0.25">
      <c r="A16" s="30" t="s">
        <v>13</v>
      </c>
      <c r="B16" s="30"/>
      <c r="C16" s="12">
        <v>21573</v>
      </c>
      <c r="D16" s="12">
        <v>21470</v>
      </c>
      <c r="E16" s="44">
        <f>(D16-C16)/C16*100</f>
        <v>-0.47744866268020214</v>
      </c>
      <c r="F16" s="45">
        <f>(E16-D16)/D16*100</f>
        <v>-100.0022237944233</v>
      </c>
      <c r="G16" s="9">
        <f>D16/D18</f>
        <v>8.7087026182894919E-2</v>
      </c>
    </row>
    <row r="17" spans="1:7" ht="15.75" x14ac:dyDescent="0.25">
      <c r="A17" s="30" t="s">
        <v>14</v>
      </c>
      <c r="B17" s="30"/>
      <c r="C17" s="12">
        <v>30786</v>
      </c>
      <c r="D17" s="12">
        <v>30921</v>
      </c>
      <c r="E17" s="44">
        <f>(D17-C17)/C17*100</f>
        <v>0.43851101149873317</v>
      </c>
      <c r="F17" s="45"/>
      <c r="G17" s="9">
        <f>D17/D18</f>
        <v>0.12542235382400066</v>
      </c>
    </row>
    <row r="18" spans="1:7" ht="15.75" x14ac:dyDescent="0.25">
      <c r="A18" s="30" t="s">
        <v>15</v>
      </c>
      <c r="B18" s="30"/>
      <c r="C18" s="12">
        <v>248288</v>
      </c>
      <c r="D18" s="12">
        <v>246535</v>
      </c>
      <c r="E18" s="44">
        <f>(D18-C18)/C18*100</f>
        <v>-0.70603492718133776</v>
      </c>
      <c r="F18" s="45"/>
      <c r="G18" s="9">
        <f>SUM(G13:G17)</f>
        <v>1</v>
      </c>
    </row>
    <row r="19" spans="1:7" x14ac:dyDescent="0.25">
      <c r="A19" s="4" t="s">
        <v>8</v>
      </c>
    </row>
  </sheetData>
  <mergeCells count="33">
    <mergeCell ref="A18:B18"/>
    <mergeCell ref="E18:F18"/>
    <mergeCell ref="A15:B15"/>
    <mergeCell ref="E15:F15"/>
    <mergeCell ref="A16:B16"/>
    <mergeCell ref="E16:F16"/>
    <mergeCell ref="A17:B17"/>
    <mergeCell ref="E17:F17"/>
    <mergeCell ref="G11:G12"/>
    <mergeCell ref="E12:F12"/>
    <mergeCell ref="A13:B13"/>
    <mergeCell ref="E13:F13"/>
    <mergeCell ref="A14:B14"/>
    <mergeCell ref="E14:F14"/>
    <mergeCell ref="A9:B9"/>
    <mergeCell ref="E9:F9"/>
    <mergeCell ref="A10:B10"/>
    <mergeCell ref="E10:F10"/>
    <mergeCell ref="A11:B12"/>
    <mergeCell ref="C11:F11"/>
    <mergeCell ref="A6:B6"/>
    <mergeCell ref="E6:F6"/>
    <mergeCell ref="A7:B7"/>
    <mergeCell ref="E7:F7"/>
    <mergeCell ref="A8:B8"/>
    <mergeCell ref="E8:F8"/>
    <mergeCell ref="A5:B5"/>
    <mergeCell ref="E5:F5"/>
    <mergeCell ref="A1:G1"/>
    <mergeCell ref="A3:B4"/>
    <mergeCell ref="C3:F3"/>
    <mergeCell ref="G3:G4"/>
    <mergeCell ref="E4:F4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PSAX-SOL</cp:lastModifiedBy>
  <dcterms:created xsi:type="dcterms:W3CDTF">2020-08-20T20:15:02Z</dcterms:created>
  <dcterms:modified xsi:type="dcterms:W3CDTF">2021-05-21T03:24:44Z</dcterms:modified>
</cp:coreProperties>
</file>