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ocuments\"/>
    </mc:Choice>
  </mc:AlternateContent>
  <xr:revisionPtr revIDLastSave="0" documentId="8_{F8CC39FC-0BD2-4C6B-830A-E7FBEFD5C8AD}" xr6:coauthVersionLast="45" xr6:coauthVersionMax="45" xr10:uidLastSave="{00000000-0000-0000-0000-000000000000}"/>
  <bookViews>
    <workbookView xWindow="-120" yWindow="-120" windowWidth="20715" windowHeight="11355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</sheets>
  <calcPr calcId="181029"/>
</workbook>
</file>

<file path=xl/calcChain.xml><?xml version="1.0" encoding="utf-8"?>
<calcChain xmlns="http://schemas.openxmlformats.org/spreadsheetml/2006/main">
  <c r="F12" i="1" l="1"/>
  <c r="F11" i="1"/>
  <c r="F10" i="1"/>
  <c r="F7" i="1"/>
  <c r="F6" i="1"/>
  <c r="F5" i="1"/>
  <c r="F12" i="3"/>
  <c r="F11" i="3"/>
  <c r="F10" i="3"/>
  <c r="F7" i="3"/>
  <c r="F6" i="3"/>
  <c r="F5" i="3"/>
  <c r="F13" i="2"/>
  <c r="H18" i="4" l="1"/>
  <c r="H17" i="4"/>
  <c r="H16" i="4"/>
  <c r="H13" i="4" s="1"/>
  <c r="H15" i="4"/>
  <c r="H14" i="4"/>
  <c r="H10" i="4"/>
  <c r="H9" i="4"/>
  <c r="H8" i="4"/>
  <c r="H7" i="4"/>
  <c r="H6" i="4"/>
  <c r="G12" i="3"/>
  <c r="G11" i="3"/>
  <c r="G7" i="3"/>
  <c r="G6" i="3"/>
  <c r="G18" i="2"/>
  <c r="G17" i="2"/>
  <c r="G16" i="2"/>
  <c r="G15" i="2"/>
  <c r="G14" i="2"/>
  <c r="G10" i="2"/>
  <c r="G9" i="2"/>
  <c r="G8" i="2"/>
  <c r="G7" i="2"/>
  <c r="G6" i="2"/>
  <c r="G12" i="1"/>
  <c r="G11" i="1"/>
  <c r="G7" i="1"/>
  <c r="G6" i="1"/>
  <c r="G13" i="2" l="1"/>
  <c r="G10" i="3"/>
  <c r="F18" i="4"/>
  <c r="F17" i="4"/>
  <c r="G17" i="4" s="1"/>
  <c r="F16" i="4"/>
  <c r="F15" i="4"/>
  <c r="F14" i="4"/>
  <c r="G14" i="4" s="1"/>
  <c r="F5" i="4"/>
  <c r="F10" i="4"/>
  <c r="F9" i="4"/>
  <c r="F8" i="4"/>
  <c r="F7" i="4"/>
  <c r="F6" i="4"/>
  <c r="F18" i="2"/>
  <c r="F17" i="2"/>
  <c r="F16" i="2"/>
  <c r="F15" i="2"/>
  <c r="F14" i="2"/>
  <c r="F5" i="2"/>
  <c r="F10" i="2"/>
  <c r="F9" i="2"/>
  <c r="F8" i="2"/>
  <c r="F7" i="2"/>
  <c r="F6" i="2"/>
  <c r="G10" i="1"/>
  <c r="G5" i="3" l="1"/>
  <c r="G5" i="1"/>
  <c r="H5" i="4"/>
  <c r="G5" i="2"/>
</calcChain>
</file>

<file path=xl/sharedStrings.xml><?xml version="1.0" encoding="utf-8"?>
<sst xmlns="http://schemas.openxmlformats.org/spreadsheetml/2006/main" count="72" uniqueCount="24">
  <si>
    <t>Type of Ecosystem</t>
  </si>
  <si>
    <t>Production (Metric Tons)</t>
  </si>
  <si>
    <t>Percent Share (%)</t>
  </si>
  <si>
    <t>Percent Change (%)</t>
  </si>
  <si>
    <t>Irrigated Palay</t>
  </si>
  <si>
    <t>Rainfed Palay</t>
  </si>
  <si>
    <t>Total Palay</t>
  </si>
  <si>
    <t>Area Harvested (Hectares)</t>
  </si>
  <si>
    <t>Source: Philippine Statistics Authority</t>
  </si>
  <si>
    <t>Province</t>
  </si>
  <si>
    <t>Bukidnon</t>
  </si>
  <si>
    <t>Camiguin</t>
  </si>
  <si>
    <t>Lanao del Norte</t>
  </si>
  <si>
    <t>Misamis Occidental</t>
  </si>
  <si>
    <t>Misamis Oriental</t>
  </si>
  <si>
    <t>Region 10</t>
  </si>
  <si>
    <t>Total Corn</t>
  </si>
  <si>
    <t>Yellow Corn</t>
  </si>
  <si>
    <t>White Corn</t>
  </si>
  <si>
    <t>Crop Type</t>
  </si>
  <si>
    <t>Table 4. Volume of Corn Production and Area Harvested for Corn by Province, 
Northern Mindanao: Second Quarter, 2020 and 2019</t>
  </si>
  <si>
    <t>Table 3. Volume of Corn Production  and Area Harvested for Corn by Crop Type, 
Northern Mindanao: Second Quarter, 2020 and 2019</t>
  </si>
  <si>
    <t>Table 2. Volume of Palay Production and Area Harvested for Palay by Province, 
Northern Mindanao: Second Quarter, 2020 and 2019</t>
  </si>
  <si>
    <t>Table 1. Volume of Palay Production and Area Harvested for Palay by Ecosystem,  
Northern Mindanao: Second Quarter, 2020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</si>
</sst>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3" applyFont="1" applyFill="1" applyAlignment="1" applyProtection="1">
      <alignment wrapText="1"/>
    </xf>
    <xf numFmtId="0" fontId="4" fillId="0" borderId="0" xfId="3" applyFont="1" applyFill="1" applyProtection="1"/>
    <xf numFmtId="0" fontId="5" fillId="0" borderId="0" xfId="0" applyFont="1"/>
    <xf numFmtId="0" fontId="3" fillId="0" borderId="9" xfId="3" applyFont="1" applyFill="1" applyBorder="1" applyAlignment="1" applyProtection="1">
      <alignment horizontal="center" vertical="center"/>
    </xf>
    <xf numFmtId="0" fontId="8" fillId="0" borderId="0" xfId="0" applyFont="1"/>
    <xf numFmtId="0" fontId="3" fillId="0" borderId="0" xfId="3" applyFont="1" applyFill="1" applyProtection="1"/>
    <xf numFmtId="0" fontId="3" fillId="0" borderId="8" xfId="3" applyFont="1" applyFill="1" applyBorder="1" applyAlignment="1" applyProtection="1">
      <alignment horizontal="center" vertical="center"/>
    </xf>
    <xf numFmtId="0" fontId="9" fillId="0" borderId="9" xfId="3" applyFont="1" applyFill="1" applyBorder="1" applyAlignment="1" applyProtection="1">
      <alignment horizontal="center" vertical="center"/>
    </xf>
    <xf numFmtId="0" fontId="9" fillId="0" borderId="3" xfId="3" applyFont="1" applyFill="1" applyBorder="1" applyAlignment="1" applyProtection="1">
      <alignment horizontal="center" vertical="center"/>
    </xf>
    <xf numFmtId="164" fontId="0" fillId="0" borderId="0" xfId="0" applyNumberFormat="1"/>
    <xf numFmtId="0" fontId="3" fillId="0" borderId="3" xfId="3" applyFont="1" applyFill="1" applyBorder="1" applyAlignment="1" applyProtection="1">
      <alignment vertical="center"/>
    </xf>
    <xf numFmtId="0" fontId="9" fillId="0" borderId="3" xfId="3" applyFont="1" applyFill="1" applyBorder="1" applyAlignment="1" applyProtection="1">
      <alignment vertical="center"/>
    </xf>
    <xf numFmtId="39" fontId="7" fillId="0" borderId="9" xfId="1" applyNumberFormat="1" applyFont="1" applyFill="1" applyBorder="1" applyAlignment="1" applyProtection="1">
      <alignment horizontal="right" vertical="center" indent="1"/>
    </xf>
    <xf numFmtId="164" fontId="4" fillId="0" borderId="9" xfId="3" applyNumberFormat="1" applyFont="1" applyFill="1" applyBorder="1" applyAlignment="1" applyProtection="1">
      <alignment horizontal="right" vertical="center" indent="1"/>
    </xf>
    <xf numFmtId="164" fontId="7" fillId="0" borderId="9" xfId="0" applyNumberFormat="1" applyFont="1" applyBorder="1" applyAlignment="1">
      <alignment horizontal="right" vertical="center" indent="1"/>
    </xf>
    <xf numFmtId="39" fontId="7" fillId="0" borderId="9" xfId="4" applyNumberFormat="1" applyFont="1" applyFill="1" applyBorder="1" applyAlignment="1" applyProtection="1">
      <alignment horizontal="right" vertical="center" indent="1"/>
    </xf>
    <xf numFmtId="164" fontId="4" fillId="0" borderId="3" xfId="3" applyNumberFormat="1" applyFont="1" applyFill="1" applyBorder="1" applyAlignment="1" applyProtection="1">
      <alignment horizontal="right" vertical="center" indent="1"/>
    </xf>
    <xf numFmtId="39" fontId="7" fillId="0" borderId="9" xfId="1" applyNumberFormat="1" applyFont="1" applyBorder="1" applyAlignment="1">
      <alignment horizontal="right" vertical="center" indent="1"/>
    </xf>
    <xf numFmtId="164" fontId="7" fillId="0" borderId="3" xfId="0" applyNumberFormat="1" applyFont="1" applyBorder="1" applyAlignment="1">
      <alignment horizontal="right" vertical="center" indent="1"/>
    </xf>
    <xf numFmtId="164" fontId="4" fillId="0" borderId="9" xfId="2" applyNumberFormat="1" applyFont="1" applyFill="1" applyBorder="1" applyAlignment="1" applyProtection="1">
      <alignment horizontal="right" vertical="center" indent="1"/>
    </xf>
    <xf numFmtId="39" fontId="10" fillId="0" borderId="9" xfId="4" applyNumberFormat="1" applyFont="1" applyFill="1" applyBorder="1" applyAlignment="1" applyProtection="1">
      <alignment horizontal="right" vertical="center" indent="1"/>
    </xf>
    <xf numFmtId="164" fontId="5" fillId="0" borderId="5" xfId="0" applyNumberFormat="1" applyFont="1" applyBorder="1" applyAlignment="1">
      <alignment horizontal="right" vertical="center" indent="1"/>
    </xf>
    <xf numFmtId="164" fontId="5" fillId="0" borderId="5" xfId="2" applyNumberFormat="1" applyFont="1" applyBorder="1" applyAlignment="1">
      <alignment horizontal="right" vertical="center" indent="1"/>
    </xf>
    <xf numFmtId="164" fontId="5" fillId="0" borderId="9" xfId="0" applyNumberFormat="1" applyFont="1" applyBorder="1" applyAlignment="1">
      <alignment horizontal="right" vertical="center" indent="1"/>
    </xf>
    <xf numFmtId="164" fontId="7" fillId="0" borderId="9" xfId="0" applyNumberFormat="1" applyFont="1" applyBorder="1" applyAlignment="1">
      <alignment horizontal="right" indent="1"/>
    </xf>
    <xf numFmtId="37" fontId="7" fillId="0" borderId="9" xfId="4" applyNumberFormat="1" applyFont="1" applyFill="1" applyBorder="1" applyAlignment="1" applyProtection="1">
      <alignment horizontal="right" vertical="center" indent="1"/>
    </xf>
    <xf numFmtId="164" fontId="10" fillId="0" borderId="3" xfId="3" applyNumberFormat="1" applyFont="1" applyFill="1" applyBorder="1" applyAlignment="1" applyProtection="1">
      <alignment horizontal="right" vertical="center" indent="1"/>
    </xf>
    <xf numFmtId="0" fontId="11" fillId="0" borderId="0" xfId="0" applyFont="1"/>
    <xf numFmtId="0" fontId="9" fillId="0" borderId="0" xfId="3" applyFont="1" applyFill="1" applyProtection="1"/>
    <xf numFmtId="164" fontId="10" fillId="0" borderId="9" xfId="3" applyNumberFormat="1" applyFont="1" applyFill="1" applyBorder="1" applyAlignment="1" applyProtection="1">
      <alignment horizontal="right" vertical="center" indent="1"/>
    </xf>
    <xf numFmtId="0" fontId="4" fillId="0" borderId="3" xfId="3" applyFont="1" applyFill="1" applyBorder="1" applyAlignment="1" applyProtection="1">
      <alignment horizontal="left" vertical="center" indent="1"/>
    </xf>
    <xf numFmtId="0" fontId="5" fillId="0" borderId="5" xfId="0" applyFont="1" applyBorder="1" applyAlignment="1">
      <alignment horizontal="left" indent="1"/>
    </xf>
    <xf numFmtId="0" fontId="3" fillId="0" borderId="1" xfId="3" applyFont="1" applyFill="1" applyBorder="1" applyAlignment="1" applyProtection="1">
      <alignment horizontal="center" vertical="center"/>
    </xf>
    <xf numFmtId="0" fontId="5" fillId="0" borderId="2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wrapText="1"/>
    </xf>
    <xf numFmtId="0" fontId="4" fillId="0" borderId="3" xfId="3" applyFont="1" applyFill="1" applyBorder="1" applyAlignment="1" applyProtection="1">
      <alignment horizontal="left" vertical="center"/>
    </xf>
    <xf numFmtId="0" fontId="5" fillId="0" borderId="5" xfId="0" applyFont="1" applyBorder="1"/>
    <xf numFmtId="0" fontId="6" fillId="0" borderId="9" xfId="0" applyFont="1" applyFill="1" applyBorder="1" applyAlignment="1">
      <alignment horizontal="center" vertical="center" wrapText="1"/>
    </xf>
    <xf numFmtId="0" fontId="9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0" fontId="4" fillId="0" borderId="9" xfId="3" applyFont="1" applyFill="1" applyBorder="1" applyAlignment="1" applyProtection="1">
      <alignment horizontal="left" vertical="center" indent="1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0" fontId="4" fillId="0" borderId="9" xfId="3" applyFont="1" applyFill="1" applyBorder="1" applyAlignment="1" applyProtection="1">
      <alignment horizontal="left" vertical="center"/>
    </xf>
    <xf numFmtId="0" fontId="3" fillId="0" borderId="6" xfId="3" applyFont="1" applyFill="1" applyBorder="1" applyAlignment="1" applyProtection="1">
      <alignment horizontal="center" vertical="center" wrapText="1"/>
    </xf>
    <xf numFmtId="0" fontId="3" fillId="0" borderId="10" xfId="3" applyFont="1" applyFill="1" applyBorder="1" applyAlignment="1" applyProtection="1">
      <alignment horizontal="center" vertical="center" wrapText="1"/>
    </xf>
    <xf numFmtId="164" fontId="4" fillId="0" borderId="9" xfId="3" applyNumberFormat="1" applyFont="1" applyFill="1" applyBorder="1" applyAlignment="1" applyProtection="1">
      <alignment horizontal="right" vertical="center" indent="1"/>
    </xf>
    <xf numFmtId="0" fontId="3" fillId="0" borderId="5" xfId="3" applyFont="1" applyFill="1" applyBorder="1" applyAlignment="1" applyProtection="1">
      <alignment horizontal="center" vertical="center"/>
    </xf>
    <xf numFmtId="164" fontId="4" fillId="0" borderId="3" xfId="3" applyNumberFormat="1" applyFont="1" applyFill="1" applyBorder="1" applyAlignment="1" applyProtection="1">
      <alignment horizontal="right" vertical="center" indent="1"/>
    </xf>
    <xf numFmtId="164" fontId="4" fillId="0" borderId="5" xfId="3" applyNumberFormat="1" applyFont="1" applyFill="1" applyBorder="1" applyAlignment="1" applyProtection="1">
      <alignment horizontal="right" vertical="center" indent="1"/>
    </xf>
    <xf numFmtId="164" fontId="7" fillId="0" borderId="3" xfId="0" applyNumberFormat="1" applyFont="1" applyBorder="1" applyAlignment="1">
      <alignment horizontal="right" vertical="center" indent="1"/>
    </xf>
    <xf numFmtId="164" fontId="7" fillId="0" borderId="5" xfId="0" applyNumberFormat="1" applyFont="1" applyBorder="1" applyAlignment="1">
      <alignment horizontal="right" vertical="center" indent="1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"/>
  <sheetViews>
    <sheetView tabSelected="1" zoomScale="115" zoomScaleNormal="115" workbookViewId="0">
      <selection activeCell="F10" sqref="F10"/>
    </sheetView>
  </sheetViews>
  <sheetFormatPr defaultRowHeight="15" x14ac:dyDescent="0.25"/>
  <cols>
    <col min="1" max="1" width="6.7109375" customWidth="1"/>
    <col min="3" max="4" width="12" customWidth="1"/>
    <col min="5" max="5" width="13.7109375" customWidth="1"/>
    <col min="6" max="6" width="21.5703125" customWidth="1"/>
    <col min="7" max="7" width="9.140625" customWidth="1"/>
    <col min="8" max="8" width="17" customWidth="1"/>
    <col min="9" max="10" width="10.5703125" customWidth="1"/>
    <col min="12" max="12" width="10.5703125" customWidth="1"/>
    <col min="13" max="13" width="12.140625" customWidth="1"/>
  </cols>
  <sheetData>
    <row r="1" spans="2:13" ht="31.5" customHeight="1" x14ac:dyDescent="0.25">
      <c r="B1" s="41" t="s">
        <v>23</v>
      </c>
      <c r="C1" s="41"/>
      <c r="D1" s="41"/>
      <c r="E1" s="41"/>
      <c r="F1" s="41"/>
      <c r="G1" s="41"/>
      <c r="H1" s="1"/>
      <c r="I1" s="1"/>
      <c r="J1" s="1"/>
      <c r="K1" s="1"/>
      <c r="L1" s="1"/>
      <c r="M1" s="1"/>
    </row>
    <row r="2" spans="2:13" ht="16.5" x14ac:dyDescent="0.3">
      <c r="B2" s="2"/>
      <c r="C2" s="2"/>
      <c r="D2" s="2"/>
      <c r="E2" s="2"/>
      <c r="F2" s="2"/>
      <c r="G2" s="2"/>
      <c r="H2" s="3"/>
      <c r="I2" s="3"/>
      <c r="J2" s="3"/>
      <c r="K2" s="3"/>
      <c r="L2" s="3"/>
    </row>
    <row r="3" spans="2:13" ht="16.5" customHeight="1" x14ac:dyDescent="0.25">
      <c r="B3" s="33" t="s">
        <v>0</v>
      </c>
      <c r="C3" s="34"/>
      <c r="D3" s="39" t="s">
        <v>1</v>
      </c>
      <c r="E3" s="40"/>
      <c r="F3" s="40"/>
      <c r="G3" s="37" t="s">
        <v>2</v>
      </c>
    </row>
    <row r="4" spans="2:13" ht="15.75" x14ac:dyDescent="0.25">
      <c r="B4" s="35"/>
      <c r="C4" s="36"/>
      <c r="D4" s="8">
        <v>2020</v>
      </c>
      <c r="E4" s="8">
        <v>2019</v>
      </c>
      <c r="F4" s="12" t="s">
        <v>3</v>
      </c>
      <c r="G4" s="38"/>
    </row>
    <row r="5" spans="2:13" ht="16.5" x14ac:dyDescent="0.3">
      <c r="B5" s="42" t="s">
        <v>6</v>
      </c>
      <c r="C5" s="43"/>
      <c r="D5" s="21">
        <v>146185.41</v>
      </c>
      <c r="E5" s="21">
        <v>132247.26999999999</v>
      </c>
      <c r="F5" s="27">
        <f>((D5/E5)-1)*100</f>
        <v>10.539453857913305</v>
      </c>
      <c r="G5" s="22">
        <f>SUM(G6:G7)</f>
        <v>100</v>
      </c>
      <c r="H5" s="10"/>
    </row>
    <row r="6" spans="2:13" ht="16.5" x14ac:dyDescent="0.3">
      <c r="B6" s="31" t="s">
        <v>4</v>
      </c>
      <c r="C6" s="32"/>
      <c r="D6" s="21">
        <v>138472.75</v>
      </c>
      <c r="E6" s="21">
        <v>124884.02</v>
      </c>
      <c r="F6" s="27">
        <f t="shared" ref="F6:F7" si="0">((D6/E6)-1)*100</f>
        <v>10.881079901175505</v>
      </c>
      <c r="G6" s="23">
        <f>(D6/D5)*100</f>
        <v>94.724056251578048</v>
      </c>
      <c r="H6" s="10"/>
    </row>
    <row r="7" spans="2:13" ht="16.5" x14ac:dyDescent="0.3">
      <c r="B7" s="31" t="s">
        <v>5</v>
      </c>
      <c r="C7" s="32"/>
      <c r="D7" s="21">
        <v>7712.66</v>
      </c>
      <c r="E7" s="21">
        <v>7363.25</v>
      </c>
      <c r="F7" s="27">
        <f t="shared" si="0"/>
        <v>4.7453230570739802</v>
      </c>
      <c r="G7" s="23">
        <f>(D7/D5)*100</f>
        <v>5.2759437484219527</v>
      </c>
      <c r="H7" s="10"/>
    </row>
    <row r="8" spans="2:13" ht="15.75" x14ac:dyDescent="0.25">
      <c r="B8" s="33"/>
      <c r="C8" s="34"/>
      <c r="D8" s="45" t="s">
        <v>7</v>
      </c>
      <c r="E8" s="46"/>
      <c r="F8" s="46"/>
      <c r="G8" s="44" t="s">
        <v>2</v>
      </c>
    </row>
    <row r="9" spans="2:13" ht="15.75" x14ac:dyDescent="0.25">
      <c r="B9" s="35"/>
      <c r="C9" s="36"/>
      <c r="D9" s="8">
        <v>2020</v>
      </c>
      <c r="E9" s="8">
        <v>2019</v>
      </c>
      <c r="F9" s="12" t="s">
        <v>3</v>
      </c>
      <c r="G9" s="44"/>
    </row>
    <row r="10" spans="2:13" ht="16.5" x14ac:dyDescent="0.3">
      <c r="B10" s="42" t="s">
        <v>6</v>
      </c>
      <c r="C10" s="43"/>
      <c r="D10" s="21">
        <v>33050</v>
      </c>
      <c r="E10" s="21">
        <v>30673</v>
      </c>
      <c r="F10" s="27">
        <f>((D10/E10)-1)*100</f>
        <v>7.7494865190884443</v>
      </c>
      <c r="G10" s="24">
        <f>SUM(G11:G12)</f>
        <v>100</v>
      </c>
    </row>
    <row r="11" spans="2:13" ht="16.5" x14ac:dyDescent="0.3">
      <c r="B11" s="31" t="s">
        <v>4</v>
      </c>
      <c r="C11" s="32"/>
      <c r="D11" s="21">
        <v>30516</v>
      </c>
      <c r="E11" s="21">
        <v>28178</v>
      </c>
      <c r="F11" s="27">
        <f t="shared" ref="F11:F12" si="1">((D11/E11)-1)*100</f>
        <v>8.2972531762367741</v>
      </c>
      <c r="G11" s="23">
        <f>(D11/D10)*100</f>
        <v>92.332829046898638</v>
      </c>
    </row>
    <row r="12" spans="2:13" ht="16.5" x14ac:dyDescent="0.3">
      <c r="B12" s="31" t="s">
        <v>5</v>
      </c>
      <c r="C12" s="32"/>
      <c r="D12" s="21">
        <v>2534</v>
      </c>
      <c r="E12" s="21">
        <v>2495</v>
      </c>
      <c r="F12" s="27">
        <f t="shared" si="1"/>
        <v>1.5631262525050094</v>
      </c>
      <c r="G12" s="23">
        <f>(D12/D10)*100</f>
        <v>7.667170953101361</v>
      </c>
    </row>
    <row r="13" spans="2:13" x14ac:dyDescent="0.25">
      <c r="B13" s="5" t="s">
        <v>8</v>
      </c>
      <c r="D13" s="28"/>
      <c r="E13" s="28"/>
      <c r="F13" s="28"/>
    </row>
  </sheetData>
  <mergeCells count="13">
    <mergeCell ref="B11:C11"/>
    <mergeCell ref="B12:C12"/>
    <mergeCell ref="D8:F8"/>
    <mergeCell ref="B7:C7"/>
    <mergeCell ref="B5:C5"/>
    <mergeCell ref="B8:C9"/>
    <mergeCell ref="B10:C10"/>
    <mergeCell ref="G8:G9"/>
    <mergeCell ref="B6:C6"/>
    <mergeCell ref="B3:C4"/>
    <mergeCell ref="G3:G4"/>
    <mergeCell ref="D3:F3"/>
    <mergeCell ref="B1:G1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9"/>
  <sheetViews>
    <sheetView zoomScaleNormal="100" workbookViewId="0">
      <selection activeCell="H28" sqref="H28"/>
    </sheetView>
  </sheetViews>
  <sheetFormatPr defaultRowHeight="15" x14ac:dyDescent="0.25"/>
  <cols>
    <col min="1" max="1" width="9" customWidth="1"/>
    <col min="3" max="4" width="14" customWidth="1"/>
    <col min="5" max="5" width="13.140625" customWidth="1"/>
    <col min="6" max="6" width="18.42578125" customWidth="1"/>
    <col min="7" max="7" width="20.42578125" customWidth="1"/>
    <col min="8" max="8" width="10.5703125" customWidth="1"/>
    <col min="9" max="9" width="10.42578125" customWidth="1"/>
    <col min="11" max="11" width="12.42578125" customWidth="1"/>
    <col min="12" max="12" width="12" customWidth="1"/>
  </cols>
  <sheetData>
    <row r="1" spans="2:12" ht="31.5" customHeight="1" x14ac:dyDescent="0.25">
      <c r="B1" s="41" t="s">
        <v>22</v>
      </c>
      <c r="C1" s="41"/>
      <c r="D1" s="41"/>
      <c r="E1" s="41"/>
      <c r="F1" s="41"/>
      <c r="G1" s="41"/>
      <c r="H1" s="1"/>
      <c r="I1" s="1"/>
      <c r="J1" s="1"/>
      <c r="K1" s="1"/>
      <c r="L1" s="1"/>
    </row>
    <row r="2" spans="2:12" ht="16.5" x14ac:dyDescent="0.3">
      <c r="B2" s="2"/>
      <c r="C2" s="2"/>
      <c r="D2" s="2"/>
      <c r="E2" s="2"/>
      <c r="F2" s="2"/>
      <c r="G2" s="3"/>
      <c r="H2" s="3"/>
      <c r="I2" s="3"/>
      <c r="J2" s="3"/>
      <c r="K2" s="3"/>
      <c r="L2" s="3"/>
    </row>
    <row r="3" spans="2:12" ht="15.75" x14ac:dyDescent="0.25">
      <c r="B3" s="33" t="s">
        <v>9</v>
      </c>
      <c r="C3" s="48"/>
      <c r="D3" s="39" t="s">
        <v>1</v>
      </c>
      <c r="E3" s="40"/>
      <c r="F3" s="40"/>
      <c r="G3" s="51" t="s">
        <v>2</v>
      </c>
    </row>
    <row r="4" spans="2:12" ht="15.75" x14ac:dyDescent="0.25">
      <c r="B4" s="49"/>
      <c r="C4" s="50"/>
      <c r="D4" s="4">
        <v>2020</v>
      </c>
      <c r="E4" s="4">
        <v>2019</v>
      </c>
      <c r="F4" s="11" t="s">
        <v>3</v>
      </c>
      <c r="G4" s="51"/>
    </row>
    <row r="5" spans="2:12" ht="15.75" x14ac:dyDescent="0.25">
      <c r="B5" s="52" t="s">
        <v>15</v>
      </c>
      <c r="C5" s="52"/>
      <c r="D5" s="13">
        <v>146185.41</v>
      </c>
      <c r="E5" s="13">
        <v>132247.26999999999</v>
      </c>
      <c r="F5" s="14">
        <f t="shared" ref="F5:F10" si="0">(D5-E5)/E5*100</f>
        <v>10.539453857913298</v>
      </c>
      <c r="G5" s="15">
        <f>SUM(G6:G10)</f>
        <v>99.999999999999986</v>
      </c>
      <c r="H5" s="10"/>
    </row>
    <row r="6" spans="2:12" ht="15.75" x14ac:dyDescent="0.25">
      <c r="B6" s="47" t="s">
        <v>10</v>
      </c>
      <c r="C6" s="47"/>
      <c r="D6" s="13">
        <v>68521</v>
      </c>
      <c r="E6" s="13">
        <v>66646</v>
      </c>
      <c r="F6" s="14">
        <f t="shared" si="0"/>
        <v>2.8133721453650633</v>
      </c>
      <c r="G6" s="15">
        <f>(D6/D5)*100</f>
        <v>46.872666704563741</v>
      </c>
      <c r="H6" s="10"/>
    </row>
    <row r="7" spans="2:12" ht="15.75" x14ac:dyDescent="0.25">
      <c r="B7" s="47" t="s">
        <v>11</v>
      </c>
      <c r="C7" s="47"/>
      <c r="D7" s="13">
        <v>807.14</v>
      </c>
      <c r="E7" s="13">
        <v>983.67</v>
      </c>
      <c r="F7" s="14">
        <f t="shared" si="0"/>
        <v>-17.946059145851756</v>
      </c>
      <c r="G7" s="15">
        <f>(D7/D5)*100</f>
        <v>0.55213444351252283</v>
      </c>
      <c r="H7" s="10"/>
    </row>
    <row r="8" spans="2:12" ht="15.75" x14ac:dyDescent="0.25">
      <c r="B8" s="47" t="s">
        <v>12</v>
      </c>
      <c r="C8" s="47"/>
      <c r="D8" s="13">
        <v>47134.77</v>
      </c>
      <c r="E8" s="13">
        <v>37449.599999999999</v>
      </c>
      <c r="F8" s="14">
        <f t="shared" si="0"/>
        <v>25.86187836452191</v>
      </c>
      <c r="G8" s="15">
        <f>(D8/D5)*100</f>
        <v>32.243142458607871</v>
      </c>
      <c r="H8" s="10"/>
    </row>
    <row r="9" spans="2:12" ht="15.75" x14ac:dyDescent="0.25">
      <c r="B9" s="47" t="s">
        <v>13</v>
      </c>
      <c r="C9" s="47"/>
      <c r="D9" s="13">
        <v>24154</v>
      </c>
      <c r="E9" s="13">
        <v>21524</v>
      </c>
      <c r="F9" s="14">
        <f t="shared" si="0"/>
        <v>12.21891841665118</v>
      </c>
      <c r="G9" s="15">
        <f>(D9/D5)*100</f>
        <v>16.522852725179618</v>
      </c>
      <c r="H9" s="10"/>
    </row>
    <row r="10" spans="2:12" ht="15.75" x14ac:dyDescent="0.25">
      <c r="B10" s="47" t="s">
        <v>14</v>
      </c>
      <c r="C10" s="47"/>
      <c r="D10" s="13">
        <v>5568.5</v>
      </c>
      <c r="E10" s="13">
        <v>5644</v>
      </c>
      <c r="F10" s="14">
        <f t="shared" si="0"/>
        <v>-1.3377037562012757</v>
      </c>
      <c r="G10" s="15">
        <f>(D10/D5)*100</f>
        <v>3.8092036681362385</v>
      </c>
      <c r="H10" s="10"/>
    </row>
    <row r="11" spans="2:12" ht="16.5" x14ac:dyDescent="0.3">
      <c r="B11" s="33"/>
      <c r="C11" s="48"/>
      <c r="D11" s="39" t="s">
        <v>7</v>
      </c>
      <c r="E11" s="40"/>
      <c r="F11" s="40"/>
      <c r="G11" s="44" t="s">
        <v>2</v>
      </c>
      <c r="H11" s="3"/>
      <c r="I11" s="3"/>
      <c r="J11" s="3"/>
      <c r="K11" s="3"/>
      <c r="L11" s="3"/>
    </row>
    <row r="12" spans="2:12" ht="15.75" x14ac:dyDescent="0.25">
      <c r="B12" s="49"/>
      <c r="C12" s="50"/>
      <c r="D12" s="4">
        <v>2020</v>
      </c>
      <c r="E12" s="4">
        <v>2019</v>
      </c>
      <c r="F12" s="11" t="s">
        <v>3</v>
      </c>
      <c r="G12" s="44"/>
    </row>
    <row r="13" spans="2:12" ht="15.75" x14ac:dyDescent="0.25">
      <c r="B13" s="52" t="s">
        <v>15</v>
      </c>
      <c r="C13" s="52"/>
      <c r="D13" s="16">
        <v>33050</v>
      </c>
      <c r="E13" s="16">
        <v>30673</v>
      </c>
      <c r="F13" s="17">
        <f t="shared" ref="F13:F18" si="1">(D13-E13)/E13*100</f>
        <v>7.7494865190884488</v>
      </c>
      <c r="G13" s="15">
        <f>SUM(G14:G18)</f>
        <v>100</v>
      </c>
      <c r="H13" s="10"/>
    </row>
    <row r="14" spans="2:12" ht="15.75" x14ac:dyDescent="0.25">
      <c r="B14" s="47" t="s">
        <v>10</v>
      </c>
      <c r="C14" s="47"/>
      <c r="D14" s="16">
        <v>15350</v>
      </c>
      <c r="E14" s="16">
        <v>15560</v>
      </c>
      <c r="F14" s="17">
        <f t="shared" si="1"/>
        <v>-1.3496143958868894</v>
      </c>
      <c r="G14" s="15">
        <f>(D14/D13)*100</f>
        <v>46.444780635400903</v>
      </c>
      <c r="H14" s="10"/>
    </row>
    <row r="15" spans="2:12" ht="15.75" x14ac:dyDescent="0.25">
      <c r="B15" s="47" t="s">
        <v>11</v>
      </c>
      <c r="C15" s="47"/>
      <c r="D15" s="16">
        <v>231</v>
      </c>
      <c r="E15" s="16">
        <v>234</v>
      </c>
      <c r="F15" s="17">
        <f t="shared" si="1"/>
        <v>-1.2820512820512819</v>
      </c>
      <c r="G15" s="15">
        <f>(D15/D13)*100</f>
        <v>0.69894099848714064</v>
      </c>
      <c r="H15" s="10"/>
    </row>
    <row r="16" spans="2:12" ht="15.75" x14ac:dyDescent="0.25">
      <c r="B16" s="47" t="s">
        <v>12</v>
      </c>
      <c r="C16" s="47"/>
      <c r="D16" s="16">
        <v>10213</v>
      </c>
      <c r="E16" s="16">
        <v>8147</v>
      </c>
      <c r="F16" s="17">
        <f t="shared" si="1"/>
        <v>25.359027863017065</v>
      </c>
      <c r="G16" s="15">
        <f>(D16/D13)*100</f>
        <v>30.901664145234491</v>
      </c>
      <c r="H16" s="10"/>
    </row>
    <row r="17" spans="2:8" ht="15.75" x14ac:dyDescent="0.25">
      <c r="B17" s="47" t="s">
        <v>13</v>
      </c>
      <c r="C17" s="47"/>
      <c r="D17" s="18">
        <v>5830</v>
      </c>
      <c r="E17" s="18">
        <v>5395</v>
      </c>
      <c r="F17" s="17">
        <f t="shared" si="1"/>
        <v>8.0630213160333639</v>
      </c>
      <c r="G17" s="15">
        <f>(D17/D13)*100</f>
        <v>17.639939485627838</v>
      </c>
      <c r="H17" s="10"/>
    </row>
    <row r="18" spans="2:8" ht="15.75" x14ac:dyDescent="0.25">
      <c r="B18" s="47" t="s">
        <v>14</v>
      </c>
      <c r="C18" s="47"/>
      <c r="D18" s="18">
        <v>1426</v>
      </c>
      <c r="E18" s="18">
        <v>1337</v>
      </c>
      <c r="F18" s="19">
        <f t="shared" si="1"/>
        <v>6.656694091249066</v>
      </c>
      <c r="G18" s="15">
        <f>(D18/D13)*100</f>
        <v>4.3146747352496222</v>
      </c>
      <c r="H18" s="10"/>
    </row>
    <row r="19" spans="2:8" x14ac:dyDescent="0.25">
      <c r="B19" s="5" t="s">
        <v>8</v>
      </c>
      <c r="H19" s="10"/>
    </row>
  </sheetData>
  <mergeCells count="19">
    <mergeCell ref="B16:C16"/>
    <mergeCell ref="B17:C17"/>
    <mergeCell ref="B18:C18"/>
    <mergeCell ref="B11:C12"/>
    <mergeCell ref="G11:G12"/>
    <mergeCell ref="B14:C14"/>
    <mergeCell ref="B15:C15"/>
    <mergeCell ref="D11:F11"/>
    <mergeCell ref="B13:C13"/>
    <mergeCell ref="B7:C7"/>
    <mergeCell ref="B8:C8"/>
    <mergeCell ref="B9:C9"/>
    <mergeCell ref="B10:C10"/>
    <mergeCell ref="B5:C5"/>
    <mergeCell ref="B6:C6"/>
    <mergeCell ref="B1:G1"/>
    <mergeCell ref="B3:C4"/>
    <mergeCell ref="G3:G4"/>
    <mergeCell ref="D3:F3"/>
  </mergeCells>
  <pageMargins left="0.7" right="0.7" top="0.75" bottom="0.75" header="0.3" footer="0.3"/>
  <pageSetup paperSize="100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13"/>
  <sheetViews>
    <sheetView zoomScaleNormal="100" workbookViewId="0">
      <selection activeCell="B8" sqref="B8:C9"/>
    </sheetView>
  </sheetViews>
  <sheetFormatPr defaultRowHeight="15" x14ac:dyDescent="0.25"/>
  <cols>
    <col min="1" max="1" width="9.140625" customWidth="1"/>
    <col min="3" max="3" width="8.28515625" customWidth="1"/>
    <col min="4" max="4" width="11" customWidth="1"/>
    <col min="5" max="5" width="13.7109375" customWidth="1"/>
    <col min="6" max="6" width="21.7109375" style="28" customWidth="1"/>
    <col min="7" max="7" width="17.85546875" customWidth="1"/>
    <col min="8" max="8" width="14" customWidth="1"/>
    <col min="9" max="9" width="13.85546875" customWidth="1"/>
    <col min="11" max="11" width="11.140625" customWidth="1"/>
    <col min="12" max="12" width="11.5703125" customWidth="1"/>
  </cols>
  <sheetData>
    <row r="1" spans="2:12" ht="31.5" customHeight="1" x14ac:dyDescent="0.25">
      <c r="B1" s="41" t="s">
        <v>21</v>
      </c>
      <c r="C1" s="41"/>
      <c r="D1" s="41"/>
      <c r="E1" s="41"/>
      <c r="F1" s="41"/>
      <c r="G1" s="41"/>
      <c r="H1" s="1"/>
      <c r="I1" s="1"/>
      <c r="J1" s="1"/>
      <c r="K1" s="1"/>
      <c r="L1" s="1"/>
    </row>
    <row r="2" spans="2:12" ht="16.5" x14ac:dyDescent="0.3">
      <c r="B2" s="6"/>
      <c r="C2" s="6"/>
      <c r="D2" s="6"/>
      <c r="E2" s="6"/>
      <c r="F2" s="29"/>
      <c r="G2" s="6"/>
      <c r="H2" s="3"/>
      <c r="I2" s="3"/>
      <c r="J2" s="3"/>
      <c r="K2" s="3"/>
      <c r="L2" s="3"/>
    </row>
    <row r="3" spans="2:12" ht="15.75" x14ac:dyDescent="0.25">
      <c r="B3" s="33" t="s">
        <v>19</v>
      </c>
      <c r="C3" s="48"/>
      <c r="D3" s="39" t="s">
        <v>1</v>
      </c>
      <c r="E3" s="40"/>
      <c r="F3" s="40"/>
      <c r="G3" s="53" t="s">
        <v>2</v>
      </c>
    </row>
    <row r="4" spans="2:12" ht="15.75" x14ac:dyDescent="0.25">
      <c r="B4" s="49"/>
      <c r="C4" s="50"/>
      <c r="D4" s="4">
        <v>2020</v>
      </c>
      <c r="E4" s="4">
        <v>2019</v>
      </c>
      <c r="F4" s="9" t="s">
        <v>3</v>
      </c>
      <c r="G4" s="54"/>
    </row>
    <row r="5" spans="2:12" ht="15.75" x14ac:dyDescent="0.25">
      <c r="B5" s="52" t="s">
        <v>16</v>
      </c>
      <c r="C5" s="52"/>
      <c r="D5" s="16">
        <v>67429.820000000007</v>
      </c>
      <c r="E5" s="16">
        <v>69696.5</v>
      </c>
      <c r="F5" s="30">
        <f>((D5/E5)-1)*100</f>
        <v>-3.2522149605790696</v>
      </c>
      <c r="G5" s="20">
        <f>SUM(G6:G7)</f>
        <v>100</v>
      </c>
      <c r="H5" s="10"/>
    </row>
    <row r="6" spans="2:12" ht="15.75" x14ac:dyDescent="0.25">
      <c r="B6" s="47" t="s">
        <v>18</v>
      </c>
      <c r="C6" s="47"/>
      <c r="D6" s="16">
        <v>25936.6</v>
      </c>
      <c r="E6" s="16">
        <v>27700</v>
      </c>
      <c r="F6" s="30">
        <f t="shared" ref="F6:F7" si="0">((D6/E6)-1)*100</f>
        <v>-6.3660649819494601</v>
      </c>
      <c r="G6" s="20">
        <f>(D6/D5)*100</f>
        <v>38.464584363416655</v>
      </c>
      <c r="H6" s="10"/>
    </row>
    <row r="7" spans="2:12" ht="15.75" x14ac:dyDescent="0.25">
      <c r="B7" s="47" t="s">
        <v>17</v>
      </c>
      <c r="C7" s="47"/>
      <c r="D7" s="16">
        <v>41493.22</v>
      </c>
      <c r="E7" s="16">
        <v>41996.5</v>
      </c>
      <c r="F7" s="30">
        <f t="shared" si="0"/>
        <v>-1.1983855797506937</v>
      </c>
      <c r="G7" s="20">
        <f>(D7/D5)*100</f>
        <v>61.535415636583338</v>
      </c>
      <c r="H7" s="10"/>
    </row>
    <row r="8" spans="2:12" ht="16.5" x14ac:dyDescent="0.3">
      <c r="B8" s="33"/>
      <c r="C8" s="48"/>
      <c r="D8" s="39" t="s">
        <v>7</v>
      </c>
      <c r="E8" s="40"/>
      <c r="F8" s="40"/>
      <c r="G8" s="53" t="s">
        <v>2</v>
      </c>
      <c r="H8" s="3"/>
      <c r="I8" s="3"/>
      <c r="J8" s="3"/>
      <c r="K8" s="3"/>
      <c r="L8" s="3"/>
    </row>
    <row r="9" spans="2:12" ht="15.75" x14ac:dyDescent="0.25">
      <c r="B9" s="49"/>
      <c r="C9" s="50"/>
      <c r="D9" s="4">
        <v>2020</v>
      </c>
      <c r="E9" s="4">
        <v>2019</v>
      </c>
      <c r="F9" s="9" t="s">
        <v>3</v>
      </c>
      <c r="G9" s="54"/>
    </row>
    <row r="10" spans="2:12" ht="15.75" x14ac:dyDescent="0.25">
      <c r="B10" s="52" t="s">
        <v>16</v>
      </c>
      <c r="C10" s="52"/>
      <c r="D10" s="16">
        <v>22749</v>
      </c>
      <c r="E10" s="16">
        <v>25052.400000000001</v>
      </c>
      <c r="F10" s="30">
        <f>((D10/E10)-1)*100</f>
        <v>-9.1943286870719056</v>
      </c>
      <c r="G10" s="20">
        <f>SUM(G11:G12)</f>
        <v>100</v>
      </c>
      <c r="H10" s="10"/>
    </row>
    <row r="11" spans="2:12" ht="15.75" x14ac:dyDescent="0.25">
      <c r="B11" s="47" t="s">
        <v>18</v>
      </c>
      <c r="C11" s="47"/>
      <c r="D11" s="16">
        <v>11630</v>
      </c>
      <c r="E11" s="16">
        <v>13591.93</v>
      </c>
      <c r="F11" s="30">
        <f t="shared" ref="F11:F12" si="1">((D11/E11)-1)*100</f>
        <v>-14.434521072430485</v>
      </c>
      <c r="G11" s="20">
        <f>(D11/D10)*100</f>
        <v>51.12312629126555</v>
      </c>
      <c r="H11" s="10"/>
    </row>
    <row r="12" spans="2:12" ht="15.75" x14ac:dyDescent="0.25">
      <c r="B12" s="47" t="s">
        <v>17</v>
      </c>
      <c r="C12" s="47"/>
      <c r="D12" s="16">
        <v>11119</v>
      </c>
      <c r="E12" s="16">
        <v>11460.47</v>
      </c>
      <c r="F12" s="30">
        <f t="shared" si="1"/>
        <v>-2.9795462140732365</v>
      </c>
      <c r="G12" s="20">
        <f>(D12/D10)*100</f>
        <v>48.87687370873445</v>
      </c>
      <c r="H12" s="10"/>
    </row>
    <row r="13" spans="2:12" x14ac:dyDescent="0.25">
      <c r="B13" s="5" t="s">
        <v>8</v>
      </c>
    </row>
  </sheetData>
  <mergeCells count="13">
    <mergeCell ref="B1:G1"/>
    <mergeCell ref="G3:G4"/>
    <mergeCell ref="B8:C9"/>
    <mergeCell ref="B11:C11"/>
    <mergeCell ref="B12:C12"/>
    <mergeCell ref="B3:C4"/>
    <mergeCell ref="B6:C6"/>
    <mergeCell ref="D3:F3"/>
    <mergeCell ref="D8:F8"/>
    <mergeCell ref="B10:C10"/>
    <mergeCell ref="G8:G9"/>
    <mergeCell ref="B7:C7"/>
    <mergeCell ref="B5:C5"/>
  </mergeCells>
  <pageMargins left="0.7" right="0.7" top="0.75" bottom="0.75" header="0.3" footer="0.3"/>
  <pageSetup paperSize="1000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9"/>
  <sheetViews>
    <sheetView zoomScaleNormal="100" workbookViewId="0">
      <selection activeCell="J12" sqref="J12"/>
    </sheetView>
  </sheetViews>
  <sheetFormatPr defaultRowHeight="15" x14ac:dyDescent="0.25"/>
  <cols>
    <col min="3" max="3" width="10.85546875" customWidth="1"/>
    <col min="4" max="4" width="13.42578125" customWidth="1"/>
    <col min="5" max="5" width="13.85546875" customWidth="1"/>
    <col min="7" max="7" width="11.28515625" customWidth="1"/>
    <col min="8" max="8" width="17.140625" customWidth="1"/>
    <col min="9" max="9" width="11" customWidth="1"/>
    <col min="10" max="10" width="10.85546875" customWidth="1"/>
    <col min="12" max="12" width="11" customWidth="1"/>
    <col min="13" max="13" width="12.5703125" customWidth="1"/>
  </cols>
  <sheetData>
    <row r="1" spans="2:13" ht="30.75" customHeight="1" x14ac:dyDescent="0.25">
      <c r="B1" s="41" t="s">
        <v>20</v>
      </c>
      <c r="C1" s="41"/>
      <c r="D1" s="41"/>
      <c r="E1" s="41"/>
      <c r="F1" s="41"/>
      <c r="G1" s="41"/>
      <c r="H1" s="41"/>
      <c r="I1" s="1"/>
      <c r="J1" s="1"/>
      <c r="K1" s="1"/>
      <c r="L1" s="1"/>
      <c r="M1" s="1"/>
    </row>
    <row r="2" spans="2:13" ht="16.5" x14ac:dyDescent="0.3">
      <c r="B2" s="6"/>
      <c r="C2" s="6"/>
      <c r="D2" s="6"/>
      <c r="E2" s="6"/>
      <c r="F2" s="6"/>
      <c r="G2" s="6"/>
      <c r="H2" s="3"/>
      <c r="I2" s="3"/>
      <c r="J2" s="3"/>
      <c r="K2" s="3"/>
      <c r="L2" s="3"/>
      <c r="M2" s="3"/>
    </row>
    <row r="3" spans="2:13" ht="15.75" x14ac:dyDescent="0.25">
      <c r="B3" s="33" t="s">
        <v>9</v>
      </c>
      <c r="C3" s="48"/>
      <c r="D3" s="39" t="s">
        <v>1</v>
      </c>
      <c r="E3" s="40"/>
      <c r="F3" s="40"/>
      <c r="G3" s="56"/>
      <c r="H3" s="44" t="s">
        <v>2</v>
      </c>
    </row>
    <row r="4" spans="2:13" ht="15.75" x14ac:dyDescent="0.25">
      <c r="B4" s="49"/>
      <c r="C4" s="50"/>
      <c r="D4" s="7">
        <v>2020</v>
      </c>
      <c r="E4" s="4">
        <v>2019</v>
      </c>
      <c r="F4" s="39" t="s">
        <v>3</v>
      </c>
      <c r="G4" s="56"/>
      <c r="H4" s="44"/>
    </row>
    <row r="5" spans="2:13" ht="15.75" x14ac:dyDescent="0.25">
      <c r="B5" s="52" t="s">
        <v>15</v>
      </c>
      <c r="C5" s="52"/>
      <c r="D5" s="16">
        <v>67429.820000000007</v>
      </c>
      <c r="E5" s="16">
        <v>69696.5</v>
      </c>
      <c r="F5" s="55">
        <f t="shared" ref="F5:F10" si="0">(D5-E5)/E5*100</f>
        <v>-3.2522149605790722</v>
      </c>
      <c r="G5" s="55"/>
      <c r="H5" s="25">
        <f>SUM(H6:H10)</f>
        <v>100</v>
      </c>
      <c r="I5" s="10"/>
    </row>
    <row r="6" spans="2:13" ht="15.75" x14ac:dyDescent="0.25">
      <c r="B6" s="47" t="s">
        <v>10</v>
      </c>
      <c r="C6" s="47"/>
      <c r="D6" s="16">
        <v>40907</v>
      </c>
      <c r="E6" s="16">
        <v>41668</v>
      </c>
      <c r="F6" s="55">
        <f t="shared" si="0"/>
        <v>-1.8263415570701738</v>
      </c>
      <c r="G6" s="55"/>
      <c r="H6" s="25">
        <f>(D6/D5)*100</f>
        <v>60.666037667014386</v>
      </c>
      <c r="I6" s="10"/>
    </row>
    <row r="7" spans="2:13" ht="15.75" x14ac:dyDescent="0.25">
      <c r="B7" s="47" t="s">
        <v>11</v>
      </c>
      <c r="C7" s="47"/>
      <c r="D7" s="16">
        <v>212.82</v>
      </c>
      <c r="E7" s="16">
        <v>196</v>
      </c>
      <c r="F7" s="55">
        <f t="shared" si="0"/>
        <v>8.5816326530612201</v>
      </c>
      <c r="G7" s="55"/>
      <c r="H7" s="25">
        <f>(D7/D5)*100</f>
        <v>0.31561703709130468</v>
      </c>
      <c r="I7" s="10"/>
    </row>
    <row r="8" spans="2:13" ht="15.75" x14ac:dyDescent="0.25">
      <c r="B8" s="47" t="s">
        <v>12</v>
      </c>
      <c r="C8" s="47"/>
      <c r="D8" s="16">
        <v>23308</v>
      </c>
      <c r="E8" s="16">
        <v>24063</v>
      </c>
      <c r="F8" s="55">
        <f t="shared" si="0"/>
        <v>-3.1375971408386318</v>
      </c>
      <c r="G8" s="55"/>
      <c r="H8" s="25">
        <f>(D8/D5)*100</f>
        <v>34.566309089954558</v>
      </c>
      <c r="I8" s="10"/>
    </row>
    <row r="9" spans="2:13" ht="15.75" x14ac:dyDescent="0.25">
      <c r="B9" s="47" t="s">
        <v>13</v>
      </c>
      <c r="C9" s="47"/>
      <c r="D9" s="16">
        <v>875</v>
      </c>
      <c r="E9" s="16">
        <v>772.5</v>
      </c>
      <c r="F9" s="55">
        <f t="shared" si="0"/>
        <v>13.268608414239482</v>
      </c>
      <c r="G9" s="55"/>
      <c r="H9" s="25">
        <f>(D9/D5)*100</f>
        <v>1.2976454630903655</v>
      </c>
      <c r="I9" s="10"/>
    </row>
    <row r="10" spans="2:13" ht="15.75" x14ac:dyDescent="0.25">
      <c r="B10" s="47" t="s">
        <v>14</v>
      </c>
      <c r="C10" s="47"/>
      <c r="D10" s="26">
        <v>2127</v>
      </c>
      <c r="E10" s="26">
        <v>2997</v>
      </c>
      <c r="F10" s="55">
        <f t="shared" si="0"/>
        <v>-29.029029029029029</v>
      </c>
      <c r="G10" s="55"/>
      <c r="H10" s="25">
        <f>(D10/D5)*100</f>
        <v>3.15439074284938</v>
      </c>
      <c r="I10" s="10"/>
    </row>
    <row r="11" spans="2:13" ht="16.5" x14ac:dyDescent="0.3">
      <c r="B11" s="33"/>
      <c r="C11" s="48"/>
      <c r="D11" s="39" t="s">
        <v>7</v>
      </c>
      <c r="E11" s="40"/>
      <c r="F11" s="40"/>
      <c r="G11" s="56"/>
      <c r="H11" s="44" t="s">
        <v>2</v>
      </c>
      <c r="I11" s="3"/>
      <c r="J11" s="3"/>
      <c r="K11" s="3"/>
      <c r="L11" s="3"/>
      <c r="M11" s="3"/>
    </row>
    <row r="12" spans="2:13" ht="15.75" x14ac:dyDescent="0.25">
      <c r="B12" s="49"/>
      <c r="C12" s="50"/>
      <c r="D12" s="7">
        <v>2020</v>
      </c>
      <c r="E12" s="4">
        <v>2019</v>
      </c>
      <c r="F12" s="39" t="s">
        <v>3</v>
      </c>
      <c r="G12" s="56"/>
      <c r="H12" s="44"/>
    </row>
    <row r="13" spans="2:13" ht="15.75" x14ac:dyDescent="0.25">
      <c r="B13" s="52" t="s">
        <v>15</v>
      </c>
      <c r="C13" s="52"/>
      <c r="D13" s="16">
        <v>22749</v>
      </c>
      <c r="E13" s="16">
        <v>25052.400000000001</v>
      </c>
      <c r="F13" s="59">
        <v>-0.19430744837112479</v>
      </c>
      <c r="G13" s="60"/>
      <c r="H13" s="25">
        <f>SUM(H14:H18)</f>
        <v>100</v>
      </c>
      <c r="I13" s="10"/>
    </row>
    <row r="14" spans="2:13" ht="15.75" x14ac:dyDescent="0.25">
      <c r="B14" s="47" t="s">
        <v>10</v>
      </c>
      <c r="C14" s="47"/>
      <c r="D14" s="16">
        <v>11500</v>
      </c>
      <c r="E14" s="16">
        <v>11811</v>
      </c>
      <c r="F14" s="57">
        <f>(D14-E14)/E14*100</f>
        <v>-2.6331385996105325</v>
      </c>
      <c r="G14" s="58">
        <f>(F14-D14)/D14*100</f>
        <v>-100.02289685738792</v>
      </c>
      <c r="H14" s="25">
        <f>(D14/D13)*100</f>
        <v>50.551672600993449</v>
      </c>
      <c r="I14" s="10"/>
    </row>
    <row r="15" spans="2:13" ht="15.75" x14ac:dyDescent="0.25">
      <c r="B15" s="47" t="s">
        <v>11</v>
      </c>
      <c r="C15" s="47"/>
      <c r="D15" s="16">
        <v>105</v>
      </c>
      <c r="E15" s="16">
        <v>85</v>
      </c>
      <c r="F15" s="57">
        <f>(D15-E15)/E15*100</f>
        <v>23.52941176470588</v>
      </c>
      <c r="G15" s="58"/>
      <c r="H15" s="25">
        <f>(D15/D13)*100</f>
        <v>0.4615587498351576</v>
      </c>
      <c r="I15" s="10"/>
    </row>
    <row r="16" spans="2:13" ht="15.75" x14ac:dyDescent="0.25">
      <c r="B16" s="47" t="s">
        <v>12</v>
      </c>
      <c r="C16" s="47"/>
      <c r="D16" s="16">
        <v>9564</v>
      </c>
      <c r="E16" s="16">
        <v>11218</v>
      </c>
      <c r="F16" s="57">
        <f>(D16-E16)/E16*100</f>
        <v>-14.744161169548939</v>
      </c>
      <c r="G16" s="58"/>
      <c r="H16" s="25">
        <f>(D16/D13)*100</f>
        <v>42.041408413556638</v>
      </c>
      <c r="I16" s="10"/>
    </row>
    <row r="17" spans="2:9" ht="15.75" x14ac:dyDescent="0.25">
      <c r="B17" s="47" t="s">
        <v>13</v>
      </c>
      <c r="C17" s="47"/>
      <c r="D17" s="18">
        <v>622</v>
      </c>
      <c r="E17" s="18">
        <v>612</v>
      </c>
      <c r="F17" s="59">
        <f>(D17-E17)/E17*100</f>
        <v>1.6339869281045754</v>
      </c>
      <c r="G17" s="60">
        <f>(F17-D17)/D17*100</f>
        <v>-99.737301136960681</v>
      </c>
      <c r="H17" s="25">
        <f>(D17/D13)*100</f>
        <v>2.7341861180711238</v>
      </c>
      <c r="I17" s="10"/>
    </row>
    <row r="18" spans="2:9" ht="15.75" x14ac:dyDescent="0.25">
      <c r="B18" s="47" t="s">
        <v>14</v>
      </c>
      <c r="C18" s="47"/>
      <c r="D18" s="18">
        <v>958</v>
      </c>
      <c r="E18" s="18">
        <v>1326.4</v>
      </c>
      <c r="F18" s="59">
        <f>(D18-E18)/E18*100</f>
        <v>-27.774427020506636</v>
      </c>
      <c r="G18" s="60"/>
      <c r="H18" s="25">
        <f>(D18/D13)*100</f>
        <v>4.2111741175436288</v>
      </c>
      <c r="I18" s="10"/>
    </row>
    <row r="19" spans="2:9" x14ac:dyDescent="0.25">
      <c r="B19" s="5" t="s">
        <v>8</v>
      </c>
    </row>
  </sheetData>
  <mergeCells count="33">
    <mergeCell ref="B16:C16"/>
    <mergeCell ref="F16:G16"/>
    <mergeCell ref="B17:C17"/>
    <mergeCell ref="F17:G17"/>
    <mergeCell ref="B18:C18"/>
    <mergeCell ref="F18:G18"/>
    <mergeCell ref="H11:H12"/>
    <mergeCell ref="F12:G12"/>
    <mergeCell ref="B14:C14"/>
    <mergeCell ref="F14:G14"/>
    <mergeCell ref="B15:C15"/>
    <mergeCell ref="F15:G15"/>
    <mergeCell ref="B13:C13"/>
    <mergeCell ref="F13:G13"/>
    <mergeCell ref="B10:C10"/>
    <mergeCell ref="F10:G10"/>
    <mergeCell ref="B5:C5"/>
    <mergeCell ref="F5:G5"/>
    <mergeCell ref="B11:C12"/>
    <mergeCell ref="D11:G11"/>
    <mergeCell ref="B7:C7"/>
    <mergeCell ref="F7:G7"/>
    <mergeCell ref="B8:C8"/>
    <mergeCell ref="F8:G8"/>
    <mergeCell ref="B9:C9"/>
    <mergeCell ref="F9:G9"/>
    <mergeCell ref="B6:C6"/>
    <mergeCell ref="F6:G6"/>
    <mergeCell ref="B1:H1"/>
    <mergeCell ref="B3:C4"/>
    <mergeCell ref="H3:H4"/>
    <mergeCell ref="F4:G4"/>
    <mergeCell ref="D3:G3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TABLE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</dc:creator>
  <cp:lastModifiedBy>Sarah</cp:lastModifiedBy>
  <dcterms:created xsi:type="dcterms:W3CDTF">2020-08-20T20:15:02Z</dcterms:created>
  <dcterms:modified xsi:type="dcterms:W3CDTF">2020-09-25T23:28:54Z</dcterms:modified>
</cp:coreProperties>
</file>